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showInkAnnotation="0" defaultThemeVersion="124226"/>
  <bookViews>
    <workbookView xWindow="0" yWindow="0" windowWidth="20490" windowHeight="7755" tabRatio="204"/>
  </bookViews>
  <sheets>
    <sheet name="11.2 (2)" sheetId="189" r:id="rId1"/>
  </sheets>
  <definedNames>
    <definedName name="_xlnm._FilterDatabase" localSheetId="0" hidden="1">'11.2 (2)'!$A$17:$S$17</definedName>
    <definedName name="_xlnm.Print_Titles" localSheetId="0">'11.2 (2)'!$17:$17</definedName>
    <definedName name="_xlnm.Print_Area" localSheetId="0">'11.2 (2)'!$A$1:$S$160</definedName>
  </definedNames>
  <calcPr calcId="145621"/>
</workbook>
</file>

<file path=xl/calcChain.xml><?xml version="1.0" encoding="utf-8"?>
<calcChain xmlns="http://schemas.openxmlformats.org/spreadsheetml/2006/main">
  <c r="R21" i="189" l="1"/>
  <c r="R22" i="189"/>
  <c r="R23" i="189"/>
  <c r="R24" i="189"/>
  <c r="R25" i="189"/>
  <c r="R26" i="189"/>
  <c r="R27" i="189"/>
  <c r="R28" i="189"/>
  <c r="R29" i="189"/>
  <c r="R30" i="189"/>
  <c r="R31" i="189"/>
  <c r="R32" i="189"/>
  <c r="R33" i="189"/>
  <c r="R34" i="189"/>
  <c r="R35" i="189"/>
  <c r="R36" i="189"/>
  <c r="R37" i="189"/>
  <c r="R38" i="189"/>
  <c r="R40" i="189"/>
  <c r="R41" i="189"/>
  <c r="R42" i="189"/>
  <c r="R43" i="189"/>
  <c r="R44" i="189"/>
  <c r="R45" i="189"/>
  <c r="R46" i="189"/>
  <c r="R47" i="189"/>
  <c r="R48" i="189"/>
  <c r="R49" i="189"/>
  <c r="R50" i="189"/>
  <c r="R51" i="189"/>
  <c r="R52" i="189"/>
  <c r="R53" i="189"/>
  <c r="R54" i="189"/>
  <c r="R55" i="189"/>
  <c r="R56" i="189"/>
  <c r="R57" i="189"/>
  <c r="R58" i="189"/>
  <c r="R59" i="189"/>
  <c r="R60" i="189"/>
  <c r="R61" i="189"/>
  <c r="R62" i="189"/>
  <c r="R63" i="189"/>
  <c r="R64" i="189"/>
  <c r="R65" i="189"/>
  <c r="R66" i="189"/>
  <c r="R67" i="189"/>
  <c r="R68" i="189"/>
  <c r="R69" i="189"/>
  <c r="R70" i="189"/>
  <c r="R71" i="189"/>
  <c r="R72" i="189"/>
  <c r="R73" i="189"/>
  <c r="R74" i="189"/>
  <c r="R75" i="189"/>
  <c r="R76" i="189"/>
  <c r="R77" i="189"/>
  <c r="R78" i="189"/>
  <c r="R79" i="189"/>
  <c r="R80" i="189"/>
  <c r="R81" i="189"/>
  <c r="R82" i="189"/>
  <c r="R83" i="189"/>
  <c r="R84" i="189"/>
  <c r="R85" i="189"/>
  <c r="R86" i="189"/>
  <c r="R88" i="189"/>
  <c r="R89" i="189"/>
  <c r="R90" i="189"/>
  <c r="R91" i="189"/>
  <c r="R92" i="189"/>
  <c r="R93" i="189"/>
  <c r="R94" i="189"/>
  <c r="R95" i="189"/>
  <c r="R96" i="189"/>
  <c r="R97" i="189"/>
  <c r="R98" i="189"/>
  <c r="R99" i="189"/>
  <c r="R100" i="189"/>
  <c r="R101" i="189"/>
  <c r="R102" i="189"/>
  <c r="R103" i="189"/>
  <c r="R104" i="189"/>
  <c r="R105" i="189"/>
  <c r="R106" i="189"/>
  <c r="R107" i="189"/>
  <c r="R108" i="189"/>
  <c r="R109" i="189"/>
  <c r="R110" i="189"/>
  <c r="R111" i="189"/>
  <c r="R112" i="189"/>
  <c r="R113" i="189"/>
  <c r="R114" i="189"/>
  <c r="R115" i="189"/>
  <c r="R116" i="189"/>
  <c r="R117" i="189"/>
  <c r="R118" i="189"/>
  <c r="R119" i="189"/>
  <c r="R120" i="189"/>
  <c r="R121" i="189"/>
  <c r="R122" i="189"/>
  <c r="R123" i="189"/>
  <c r="R124" i="189"/>
  <c r="R125" i="189"/>
  <c r="R126" i="189"/>
  <c r="R127" i="189"/>
  <c r="R128" i="189"/>
  <c r="R129" i="189"/>
  <c r="R130" i="189"/>
  <c r="R131" i="189"/>
  <c r="R132" i="189"/>
  <c r="R133" i="189"/>
  <c r="R134" i="189"/>
  <c r="R135" i="189"/>
  <c r="R136" i="189"/>
  <c r="R137" i="189"/>
  <c r="R138" i="189"/>
  <c r="R139" i="189"/>
  <c r="R140" i="189"/>
  <c r="R141" i="189"/>
  <c r="R142" i="189"/>
  <c r="R143" i="189"/>
  <c r="R144" i="189"/>
  <c r="R145" i="189"/>
  <c r="R146" i="189"/>
  <c r="R147" i="189"/>
  <c r="R148" i="189"/>
  <c r="R149" i="189"/>
  <c r="R150" i="189"/>
  <c r="R151" i="189"/>
  <c r="R152" i="189"/>
  <c r="R153" i="189"/>
  <c r="R154" i="189"/>
  <c r="R20" i="189"/>
  <c r="P21" i="189"/>
  <c r="P22" i="189"/>
  <c r="P23" i="189"/>
  <c r="P24" i="189"/>
  <c r="P25" i="189"/>
  <c r="P26" i="189"/>
  <c r="P27" i="189"/>
  <c r="P28" i="189"/>
  <c r="P29" i="189"/>
  <c r="P30" i="189"/>
  <c r="P31" i="189"/>
  <c r="P32" i="189"/>
  <c r="P33" i="189"/>
  <c r="P34" i="189"/>
  <c r="P35" i="189"/>
  <c r="P36" i="189"/>
  <c r="P37" i="189"/>
  <c r="P38" i="189"/>
  <c r="P40" i="189"/>
  <c r="P41" i="189"/>
  <c r="P42" i="189"/>
  <c r="P43" i="189"/>
  <c r="P44" i="189"/>
  <c r="P45" i="189"/>
  <c r="P46" i="189"/>
  <c r="P47" i="189"/>
  <c r="P48" i="189"/>
  <c r="P49" i="189"/>
  <c r="P50" i="189"/>
  <c r="P51" i="189"/>
  <c r="P52" i="189"/>
  <c r="P53" i="189"/>
  <c r="P54" i="189"/>
  <c r="P55" i="189"/>
  <c r="P56" i="189"/>
  <c r="P57" i="189"/>
  <c r="P58" i="189"/>
  <c r="P59" i="189"/>
  <c r="P60" i="189"/>
  <c r="P61" i="189"/>
  <c r="P62" i="189"/>
  <c r="P63" i="189"/>
  <c r="P64" i="189"/>
  <c r="P65" i="189"/>
  <c r="P66" i="189"/>
  <c r="P67" i="189"/>
  <c r="P68" i="189"/>
  <c r="P69" i="189"/>
  <c r="P70" i="189"/>
  <c r="P71" i="189"/>
  <c r="P72" i="189"/>
  <c r="P73" i="189"/>
  <c r="P74" i="189"/>
  <c r="P75" i="189"/>
  <c r="P76" i="189"/>
  <c r="P77" i="189"/>
  <c r="P78" i="189"/>
  <c r="P79" i="189"/>
  <c r="P80" i="189"/>
  <c r="P81" i="189"/>
  <c r="P82" i="189"/>
  <c r="P83" i="189"/>
  <c r="P84" i="189"/>
  <c r="P85" i="189"/>
  <c r="P86" i="189"/>
  <c r="P88" i="189"/>
  <c r="P89" i="189"/>
  <c r="P90" i="189"/>
  <c r="P91" i="189"/>
  <c r="P92" i="189"/>
  <c r="P93" i="189"/>
  <c r="P94" i="189"/>
  <c r="P95" i="189"/>
  <c r="P96" i="189"/>
  <c r="P97" i="189"/>
  <c r="P98" i="189"/>
  <c r="P99" i="189"/>
  <c r="P100" i="189"/>
  <c r="P101" i="189"/>
  <c r="P102" i="189"/>
  <c r="P103" i="189"/>
  <c r="P104" i="189"/>
  <c r="P105" i="189"/>
  <c r="P106" i="189"/>
  <c r="P107" i="189"/>
  <c r="P108" i="189"/>
  <c r="P109" i="189"/>
  <c r="P110" i="189"/>
  <c r="P111" i="189"/>
  <c r="P112" i="189"/>
  <c r="P113" i="189"/>
  <c r="P114" i="189"/>
  <c r="P115" i="189"/>
  <c r="P116" i="189"/>
  <c r="P117" i="189"/>
  <c r="P118" i="189"/>
  <c r="P119" i="189"/>
  <c r="P120" i="189"/>
  <c r="P121" i="189"/>
  <c r="P122" i="189"/>
  <c r="P123" i="189"/>
  <c r="P124" i="189"/>
  <c r="P125" i="189"/>
  <c r="P126" i="189"/>
  <c r="P127" i="189"/>
  <c r="P128" i="189"/>
  <c r="P129" i="189"/>
  <c r="P130" i="189"/>
  <c r="P131" i="189"/>
  <c r="P132" i="189"/>
  <c r="P133" i="189"/>
  <c r="P134" i="189"/>
  <c r="P135" i="189"/>
  <c r="P136" i="189"/>
  <c r="P137" i="189"/>
  <c r="P138" i="189"/>
  <c r="P139" i="189"/>
  <c r="P140" i="189"/>
  <c r="P141" i="189"/>
  <c r="P142" i="189"/>
  <c r="P143" i="189"/>
  <c r="P144" i="189"/>
  <c r="P145" i="189"/>
  <c r="P146" i="189"/>
  <c r="P147" i="189"/>
  <c r="P148" i="189"/>
  <c r="P149" i="189"/>
  <c r="P150" i="189"/>
  <c r="P151" i="189"/>
  <c r="P152" i="189"/>
  <c r="P153" i="189"/>
  <c r="P154" i="189"/>
  <c r="P20" i="189"/>
  <c r="N21" i="189"/>
  <c r="N22" i="189"/>
  <c r="N23" i="189"/>
  <c r="N24" i="189"/>
  <c r="N25" i="189"/>
  <c r="N26" i="189"/>
  <c r="N27" i="189"/>
  <c r="N28" i="189"/>
  <c r="N29" i="189"/>
  <c r="N30" i="189"/>
  <c r="N31" i="189"/>
  <c r="N32" i="189"/>
  <c r="N33" i="189"/>
  <c r="N34" i="189"/>
  <c r="N35" i="189"/>
  <c r="N36" i="189"/>
  <c r="N37" i="189"/>
  <c r="N38" i="189"/>
  <c r="N39" i="189"/>
  <c r="P39" i="189" s="1"/>
  <c r="R39" i="189" s="1"/>
  <c r="N40" i="189"/>
  <c r="N41" i="189"/>
  <c r="N42" i="189"/>
  <c r="N43" i="189"/>
  <c r="N44" i="189"/>
  <c r="N45" i="189"/>
  <c r="N46" i="189"/>
  <c r="N47" i="189"/>
  <c r="N48" i="189"/>
  <c r="N49" i="189"/>
  <c r="N50" i="189"/>
  <c r="N51" i="189"/>
  <c r="N52" i="189"/>
  <c r="N53" i="189"/>
  <c r="N54" i="189"/>
  <c r="N55" i="189"/>
  <c r="N56" i="189"/>
  <c r="N57" i="189"/>
  <c r="N58" i="189"/>
  <c r="N59" i="189"/>
  <c r="N60" i="189"/>
  <c r="N61" i="189"/>
  <c r="N62" i="189"/>
  <c r="N63" i="189"/>
  <c r="N64" i="189"/>
  <c r="N65" i="189"/>
  <c r="N66" i="189"/>
  <c r="N67" i="189"/>
  <c r="N68" i="189"/>
  <c r="N69" i="189"/>
  <c r="N70" i="189"/>
  <c r="N71" i="189"/>
  <c r="N72" i="189"/>
  <c r="N73" i="189"/>
  <c r="N74" i="189"/>
  <c r="N75" i="189"/>
  <c r="N76" i="189"/>
  <c r="N77" i="189"/>
  <c r="N78" i="189"/>
  <c r="N79" i="189"/>
  <c r="N80" i="189"/>
  <c r="N81" i="189"/>
  <c r="N82" i="189"/>
  <c r="N83" i="189"/>
  <c r="N84" i="189"/>
  <c r="N85" i="189"/>
  <c r="N86" i="189"/>
  <c r="N88" i="189"/>
  <c r="N89" i="189"/>
  <c r="N90" i="189"/>
  <c r="N91" i="189"/>
  <c r="N92" i="189"/>
  <c r="N93" i="189"/>
  <c r="N94" i="189"/>
  <c r="N95" i="189"/>
  <c r="N96" i="189"/>
  <c r="N97" i="189"/>
  <c r="N98" i="189"/>
  <c r="N99" i="189"/>
  <c r="N100" i="189"/>
  <c r="N101" i="189"/>
  <c r="N102" i="189"/>
  <c r="N103" i="189"/>
  <c r="N104" i="189"/>
  <c r="N105" i="189"/>
  <c r="N106" i="189"/>
  <c r="N107" i="189"/>
  <c r="N108" i="189"/>
  <c r="N109" i="189"/>
  <c r="N110" i="189"/>
  <c r="N111" i="189"/>
  <c r="N112" i="189"/>
  <c r="N113" i="189"/>
  <c r="N114" i="189"/>
  <c r="N115" i="189"/>
  <c r="N116" i="189"/>
  <c r="N117" i="189"/>
  <c r="N118" i="189"/>
  <c r="N119" i="189"/>
  <c r="N120" i="189"/>
  <c r="N121" i="189"/>
  <c r="N122" i="189"/>
  <c r="N123" i="189"/>
  <c r="N124" i="189"/>
  <c r="N125" i="189"/>
  <c r="N126" i="189"/>
  <c r="N127" i="189"/>
  <c r="N128" i="189"/>
  <c r="N129" i="189"/>
  <c r="N130" i="189"/>
  <c r="N131" i="189"/>
  <c r="N132" i="189"/>
  <c r="N133" i="189"/>
  <c r="N134" i="189"/>
  <c r="N135" i="189"/>
  <c r="N136" i="189"/>
  <c r="N137" i="189"/>
  <c r="N138" i="189"/>
  <c r="N139" i="189"/>
  <c r="N140" i="189"/>
  <c r="N141" i="189"/>
  <c r="N142" i="189"/>
  <c r="N143" i="189"/>
  <c r="N144" i="189"/>
  <c r="N145" i="189"/>
  <c r="N146" i="189"/>
  <c r="N147" i="189"/>
  <c r="N148" i="189"/>
  <c r="N149" i="189"/>
  <c r="N150" i="189"/>
  <c r="N151" i="189"/>
  <c r="N152" i="189"/>
  <c r="N153" i="189"/>
  <c r="N154" i="189"/>
  <c r="N20" i="189"/>
  <c r="L21" i="189"/>
  <c r="L22" i="189"/>
  <c r="L23" i="189"/>
  <c r="L24" i="189"/>
  <c r="L25" i="189"/>
  <c r="L26" i="189"/>
  <c r="L27" i="189"/>
  <c r="L28" i="189"/>
  <c r="L29" i="189"/>
  <c r="L30" i="189"/>
  <c r="L31" i="189"/>
  <c r="L32" i="189"/>
  <c r="L33" i="189"/>
  <c r="L34" i="189"/>
  <c r="L35" i="189"/>
  <c r="L36" i="189"/>
  <c r="L37" i="189"/>
  <c r="L38" i="189"/>
  <c r="L39" i="189"/>
  <c r="L40" i="189"/>
  <c r="L41" i="189"/>
  <c r="L42" i="189"/>
  <c r="L43" i="189"/>
  <c r="L44" i="189"/>
  <c r="L45" i="189"/>
  <c r="L46" i="189"/>
  <c r="L47" i="189"/>
  <c r="L48" i="189"/>
  <c r="L49" i="189"/>
  <c r="L50" i="189"/>
  <c r="L51" i="189"/>
  <c r="L52" i="189"/>
  <c r="L53" i="189"/>
  <c r="L54" i="189"/>
  <c r="L55" i="189"/>
  <c r="L56" i="189"/>
  <c r="L57" i="189"/>
  <c r="L58" i="189"/>
  <c r="L59" i="189"/>
  <c r="L60" i="189"/>
  <c r="L61" i="189"/>
  <c r="L62" i="189"/>
  <c r="L63" i="189"/>
  <c r="L64" i="189"/>
  <c r="L65" i="189"/>
  <c r="L66" i="189"/>
  <c r="L67" i="189"/>
  <c r="L68" i="189"/>
  <c r="L69" i="189"/>
  <c r="L70" i="189"/>
  <c r="L71" i="189"/>
  <c r="L72" i="189"/>
  <c r="L73" i="189"/>
  <c r="L74" i="189"/>
  <c r="L75" i="189"/>
  <c r="L76" i="189"/>
  <c r="L77" i="189"/>
  <c r="L78" i="189"/>
  <c r="L79" i="189"/>
  <c r="L80" i="189"/>
  <c r="L81" i="189"/>
  <c r="L82" i="189"/>
  <c r="L83" i="189"/>
  <c r="L84" i="189"/>
  <c r="L85" i="189"/>
  <c r="L86" i="189"/>
  <c r="L88" i="189"/>
  <c r="L89" i="189"/>
  <c r="L90" i="189"/>
  <c r="L91" i="189"/>
  <c r="L92" i="189"/>
  <c r="L93" i="189"/>
  <c r="L94" i="189"/>
  <c r="L95" i="189"/>
  <c r="L96" i="189"/>
  <c r="L97" i="189"/>
  <c r="L98" i="189"/>
  <c r="L99" i="189"/>
  <c r="L100" i="189"/>
  <c r="L101" i="189"/>
  <c r="L102" i="189"/>
  <c r="L103" i="189"/>
  <c r="L104" i="189"/>
  <c r="L105" i="189"/>
  <c r="L106" i="189"/>
  <c r="L107" i="189"/>
  <c r="L108" i="189"/>
  <c r="L109" i="189"/>
  <c r="L110" i="189"/>
  <c r="L111" i="189"/>
  <c r="L112" i="189"/>
  <c r="L113" i="189"/>
  <c r="L114" i="189"/>
  <c r="L115" i="189"/>
  <c r="L116" i="189"/>
  <c r="L117" i="189"/>
  <c r="L118" i="189"/>
  <c r="L119" i="189"/>
  <c r="L120" i="189"/>
  <c r="L121" i="189"/>
  <c r="L122" i="189"/>
  <c r="L123" i="189"/>
  <c r="L124" i="189"/>
  <c r="L125" i="189"/>
  <c r="L126" i="189"/>
  <c r="L127" i="189"/>
  <c r="L128" i="189"/>
  <c r="L129" i="189"/>
  <c r="L130" i="189"/>
  <c r="L131" i="189"/>
  <c r="L132" i="189"/>
  <c r="L133" i="189"/>
  <c r="L134" i="189"/>
  <c r="L135" i="189"/>
  <c r="L136" i="189"/>
  <c r="L137" i="189"/>
  <c r="L138" i="189"/>
  <c r="L139" i="189"/>
  <c r="L140" i="189"/>
  <c r="L141" i="189"/>
  <c r="L142" i="189"/>
  <c r="L143" i="189"/>
  <c r="L144" i="189"/>
  <c r="L145" i="189"/>
  <c r="L146" i="189"/>
  <c r="L147" i="189"/>
  <c r="L148" i="189"/>
  <c r="L149" i="189"/>
  <c r="L150" i="189"/>
  <c r="L151" i="189"/>
  <c r="L152" i="189"/>
  <c r="L153" i="189"/>
  <c r="L154" i="189"/>
  <c r="L20" i="189"/>
  <c r="J95" i="189"/>
  <c r="J21" i="189"/>
  <c r="J22" i="189"/>
  <c r="J24" i="189"/>
  <c r="J25" i="189"/>
  <c r="J26" i="189"/>
  <c r="J27" i="189"/>
  <c r="J28" i="189"/>
  <c r="J29" i="189"/>
  <c r="J30" i="189"/>
  <c r="J31" i="189"/>
  <c r="J32" i="189"/>
  <c r="J33" i="189"/>
  <c r="J34" i="189"/>
  <c r="J35" i="189"/>
  <c r="J36" i="189"/>
  <c r="J37" i="189"/>
  <c r="J38" i="189"/>
  <c r="J39" i="189"/>
  <c r="J40" i="189"/>
  <c r="J41" i="189"/>
  <c r="J42" i="189"/>
  <c r="J43" i="189"/>
  <c r="J44" i="189"/>
  <c r="J45" i="189"/>
  <c r="J46" i="189"/>
  <c r="J47" i="189"/>
  <c r="J48" i="189"/>
  <c r="J49" i="189"/>
  <c r="J50" i="189"/>
  <c r="J51" i="189"/>
  <c r="J52" i="189"/>
  <c r="J53" i="189"/>
  <c r="J54" i="189"/>
  <c r="J55" i="189"/>
  <c r="J56" i="189"/>
  <c r="J57" i="189"/>
  <c r="J58" i="189"/>
  <c r="J59" i="189"/>
  <c r="J60" i="189"/>
  <c r="J61" i="189"/>
  <c r="J62" i="189"/>
  <c r="J63" i="189"/>
  <c r="J64" i="189"/>
  <c r="J65" i="189"/>
  <c r="J66" i="189"/>
  <c r="J67" i="189"/>
  <c r="J68" i="189"/>
  <c r="J69" i="189"/>
  <c r="J70" i="189"/>
  <c r="J71" i="189"/>
  <c r="J72" i="189"/>
  <c r="J73" i="189"/>
  <c r="J74" i="189"/>
  <c r="J75" i="189"/>
  <c r="J76" i="189"/>
  <c r="J77" i="189"/>
  <c r="J78" i="189"/>
  <c r="J79" i="189"/>
  <c r="J80" i="189"/>
  <c r="J81" i="189"/>
  <c r="J82" i="189"/>
  <c r="J83" i="189"/>
  <c r="J84" i="189"/>
  <c r="J85" i="189"/>
  <c r="J86" i="189"/>
  <c r="J88" i="189"/>
  <c r="J89" i="189"/>
  <c r="J90" i="189"/>
  <c r="J91" i="189"/>
  <c r="J92" i="189"/>
  <c r="J93" i="189"/>
  <c r="J94" i="189"/>
  <c r="J96" i="189"/>
  <c r="J97" i="189"/>
  <c r="J98" i="189"/>
  <c r="J99" i="189"/>
  <c r="J100" i="189"/>
  <c r="J101" i="189"/>
  <c r="J102" i="189"/>
  <c r="J103" i="189"/>
  <c r="J104" i="189"/>
  <c r="J105" i="189"/>
  <c r="J106" i="189"/>
  <c r="J107" i="189"/>
  <c r="J108" i="189"/>
  <c r="J109" i="189"/>
  <c r="J110" i="189"/>
  <c r="J111" i="189"/>
  <c r="J112" i="189"/>
  <c r="J113" i="189"/>
  <c r="J114" i="189"/>
  <c r="J115" i="189"/>
  <c r="J116" i="189"/>
  <c r="J117" i="189"/>
  <c r="J118" i="189"/>
  <c r="J119" i="189"/>
  <c r="J120" i="189"/>
  <c r="J121" i="189"/>
  <c r="J122" i="189"/>
  <c r="J123" i="189"/>
  <c r="J124" i="189"/>
  <c r="J125" i="189"/>
  <c r="J126" i="189"/>
  <c r="J127" i="189"/>
  <c r="J128" i="189"/>
  <c r="J129" i="189"/>
  <c r="J130" i="189"/>
  <c r="J131" i="189"/>
  <c r="J132" i="189"/>
  <c r="J133" i="189"/>
  <c r="J134" i="189"/>
  <c r="J135" i="189"/>
  <c r="J136" i="189"/>
  <c r="J137" i="189"/>
  <c r="J138" i="189"/>
  <c r="J139" i="189"/>
  <c r="J140" i="189"/>
  <c r="J141" i="189"/>
  <c r="J142" i="189"/>
  <c r="J143" i="189"/>
  <c r="J144" i="189"/>
  <c r="J145" i="189"/>
  <c r="J146" i="189"/>
  <c r="J147" i="189"/>
  <c r="J148" i="189"/>
  <c r="J149" i="189"/>
  <c r="J150" i="189"/>
  <c r="J151" i="189"/>
  <c r="J152" i="189"/>
  <c r="J153" i="189"/>
  <c r="J154" i="189"/>
  <c r="J20" i="189"/>
  <c r="H136" i="189"/>
  <c r="H117" i="189"/>
  <c r="H116" i="189"/>
  <c r="H107" i="189"/>
  <c r="H106" i="189"/>
  <c r="H97" i="189"/>
  <c r="H96" i="189"/>
  <c r="H49" i="189"/>
  <c r="H48" i="189"/>
  <c r="H22" i="189"/>
  <c r="H23" i="189"/>
  <c r="J23" i="189" s="1"/>
  <c r="H24" i="189"/>
  <c r="H25" i="189"/>
  <c r="H26" i="189"/>
  <c r="H27" i="189"/>
  <c r="H28" i="189"/>
  <c r="H29" i="189"/>
  <c r="H21" i="189"/>
  <c r="H20" i="189"/>
  <c r="G55" i="189" l="1"/>
  <c r="G56" i="189"/>
  <c r="G57" i="189"/>
  <c r="G58" i="189"/>
  <c r="G59" i="189"/>
  <c r="G60" i="189"/>
  <c r="G61" i="189"/>
  <c r="G62" i="189"/>
  <c r="G63" i="189"/>
  <c r="G64" i="189"/>
  <c r="G65" i="189"/>
  <c r="G66" i="189"/>
  <c r="G67" i="189"/>
  <c r="G68" i="189"/>
  <c r="G69" i="189"/>
  <c r="G70" i="189"/>
  <c r="G71" i="189"/>
  <c r="G72" i="189"/>
  <c r="G73" i="189"/>
  <c r="G74" i="189"/>
  <c r="G75" i="189"/>
  <c r="G76" i="189"/>
  <c r="G77" i="189"/>
  <c r="G78" i="189"/>
  <c r="G79" i="189"/>
  <c r="G80" i="189"/>
  <c r="G81" i="189"/>
  <c r="G82" i="189"/>
  <c r="G83" i="189"/>
  <c r="G84" i="189"/>
  <c r="G85" i="189"/>
  <c r="G86" i="189"/>
  <c r="G88" i="189"/>
  <c r="G89" i="189"/>
  <c r="G90" i="189"/>
  <c r="G91" i="189"/>
  <c r="G92" i="189"/>
  <c r="G93" i="189"/>
  <c r="G94" i="189"/>
  <c r="G95" i="189"/>
  <c r="G96" i="189"/>
  <c r="G97" i="189"/>
  <c r="G98" i="189"/>
  <c r="G99" i="189"/>
  <c r="G100" i="189"/>
  <c r="G101" i="189"/>
  <c r="G102" i="189"/>
  <c r="G103" i="189"/>
  <c r="G104" i="189"/>
  <c r="G105" i="189"/>
  <c r="G106" i="189"/>
  <c r="G107" i="189"/>
  <c r="G108" i="189"/>
  <c r="G109" i="189"/>
  <c r="G110" i="189"/>
  <c r="G111" i="189"/>
  <c r="G112" i="189"/>
  <c r="G113" i="189"/>
  <c r="G114" i="189"/>
  <c r="G115" i="189"/>
  <c r="G116" i="189"/>
  <c r="G117" i="189"/>
  <c r="G118" i="189"/>
  <c r="G119" i="189"/>
  <c r="G120" i="189"/>
  <c r="G121" i="189"/>
  <c r="G122" i="189"/>
  <c r="G123" i="189"/>
  <c r="G124" i="189"/>
  <c r="G125" i="189"/>
  <c r="G126" i="189"/>
  <c r="G127" i="189"/>
  <c r="G128" i="189"/>
  <c r="G129" i="189"/>
  <c r="G130" i="189"/>
  <c r="G131" i="189"/>
  <c r="G132" i="189"/>
  <c r="G133" i="189"/>
  <c r="G134" i="189"/>
  <c r="G135" i="189"/>
  <c r="G136" i="189"/>
  <c r="G137" i="189"/>
  <c r="G138" i="189"/>
  <c r="G139" i="189"/>
  <c r="G140" i="189"/>
  <c r="G141" i="189"/>
  <c r="G142" i="189"/>
  <c r="G143" i="189"/>
  <c r="G144" i="189"/>
  <c r="G145" i="189"/>
  <c r="G146" i="189"/>
  <c r="G147" i="189"/>
  <c r="G148" i="189"/>
  <c r="G149" i="189"/>
  <c r="G150" i="189"/>
  <c r="G151" i="189"/>
  <c r="G152" i="189"/>
  <c r="G153" i="189"/>
  <c r="G154" i="189"/>
  <c r="G54" i="189"/>
  <c r="G50" i="189"/>
  <c r="G51" i="189"/>
  <c r="G52" i="189"/>
  <c r="G53" i="189"/>
  <c r="G49" i="189"/>
  <c r="G20" i="189"/>
  <c r="G22" i="189"/>
  <c r="G23" i="189"/>
  <c r="G24" i="189"/>
  <c r="G25" i="189"/>
  <c r="G26" i="189"/>
  <c r="G27" i="189"/>
  <c r="G28" i="189"/>
  <c r="G29" i="189"/>
  <c r="G30" i="189"/>
  <c r="G31" i="189"/>
  <c r="G32" i="189"/>
  <c r="G33" i="189"/>
  <c r="G34" i="189"/>
  <c r="G35" i="189"/>
  <c r="G36" i="189"/>
  <c r="G37" i="189"/>
  <c r="G38" i="189"/>
  <c r="G39" i="189"/>
  <c r="G40" i="189"/>
  <c r="G41" i="189"/>
  <c r="G42" i="189"/>
  <c r="G43" i="189"/>
  <c r="G44" i="189"/>
  <c r="G45" i="189"/>
  <c r="G46" i="189"/>
  <c r="G47" i="189"/>
  <c r="G48" i="189"/>
  <c r="G21" i="189"/>
</calcChain>
</file>

<file path=xl/sharedStrings.xml><?xml version="1.0" encoding="utf-8"?>
<sst xmlns="http://schemas.openxmlformats.org/spreadsheetml/2006/main" count="994" uniqueCount="112">
  <si>
    <t>МВт</t>
  </si>
  <si>
    <t>№ п/п</t>
  </si>
  <si>
    <t>Фактические данные о реализации мероприятий по технологическому присоединению</t>
  </si>
  <si>
    <t>МВА</t>
  </si>
  <si>
    <t>км</t>
  </si>
  <si>
    <t>Наименование показателя</t>
  </si>
  <si>
    <t>Единица измерения</t>
  </si>
  <si>
    <t xml:space="preserve">          в том числе не предусматривающие выполнение работ со стороны сетевой организации</t>
  </si>
  <si>
    <r>
      <t>МВт</t>
    </r>
    <r>
      <rPr>
        <vertAlign val="superscript"/>
        <sz val="12"/>
        <color theme="1"/>
        <rFont val="Times New Roman"/>
        <family val="1"/>
        <charset val="204"/>
      </rPr>
      <t>2)</t>
    </r>
  </si>
  <si>
    <r>
      <t>шт.</t>
    </r>
    <r>
      <rPr>
        <vertAlign val="superscript"/>
        <sz val="12"/>
        <color theme="1"/>
        <rFont val="Times New Roman"/>
        <family val="1"/>
        <charset val="204"/>
      </rPr>
      <t>1)</t>
    </r>
  </si>
  <si>
    <t>1</t>
  </si>
  <si>
    <t>1.1</t>
  </si>
  <si>
    <t>1.2</t>
  </si>
  <si>
    <t>1.1.1</t>
  </si>
  <si>
    <t>1.1.2</t>
  </si>
  <si>
    <t>1.1.3</t>
  </si>
  <si>
    <t>1.1.4</t>
  </si>
  <si>
    <t>1.2.1</t>
  </si>
  <si>
    <t>1.2.2</t>
  </si>
  <si>
    <t>1.2.3</t>
  </si>
  <si>
    <t>1.2.4</t>
  </si>
  <si>
    <t xml:space="preserve">          в том числе только с реконструкцией объектов электросетевого хозяйства</t>
  </si>
  <si>
    <t xml:space="preserve">          в том числе с реконструкцией и новым строительством объектов электросетевого хозяйства</t>
  </si>
  <si>
    <t xml:space="preserve">          в том числе только с новым строительством объектов электросетевого хозяйства</t>
  </si>
  <si>
    <t>Принято обязательств по исполнению договоров об осуществлении технологического присоединения к электрическим сетям за планируемый (истекший) год</t>
  </si>
  <si>
    <t>Исполнено обязательств по договорам об осуществлении технологического присоединения к электрическим сетям за планируемый (истекший) год</t>
  </si>
  <si>
    <t xml:space="preserve">          в том числе затраты на проектно изыскательские работы</t>
  </si>
  <si>
    <t xml:space="preserve">          в том числе затраты на реконструкцию объектов электросетевого хозяйства</t>
  </si>
  <si>
    <t xml:space="preserve">          в том числе затраты на новое строительство объектов электросетевого хозяйства</t>
  </si>
  <si>
    <t xml:space="preserve">          в том числе затраты не включаемые в плату за технологическое присоединение</t>
  </si>
  <si>
    <r>
      <rPr>
        <vertAlign val="superscript"/>
        <sz val="11"/>
        <color theme="1"/>
        <rFont val="Times New Roman"/>
        <family val="1"/>
        <charset val="204"/>
      </rPr>
      <t xml:space="preserve">2) </t>
    </r>
    <r>
      <rPr>
        <sz val="11"/>
        <color theme="1"/>
        <rFont val="Times New Roman"/>
        <family val="1"/>
        <charset val="204"/>
      </rPr>
      <t xml:space="preserve">МВт максимальной мощности энергопринимающих устройств потребителей  </t>
    </r>
  </si>
  <si>
    <t>Раздел 2. Технологическое присоединение к электрическим сетям энергопринимающих устройств потребителей максимальной мощностью до 150 кВт включительно</t>
  </si>
  <si>
    <t>1.1.1.1</t>
  </si>
  <si>
    <t>1.1.1.2</t>
  </si>
  <si>
    <t>1.1.1.3</t>
  </si>
  <si>
    <t>1.1.1.4</t>
  </si>
  <si>
    <t>1.1.2.1</t>
  </si>
  <si>
    <t>1.1.2.2</t>
  </si>
  <si>
    <t>1.1.2.3</t>
  </si>
  <si>
    <t>1.1.2.4</t>
  </si>
  <si>
    <t>1.1.3.1</t>
  </si>
  <si>
    <t>1.1.3.2</t>
  </si>
  <si>
    <t>1.1.3.3</t>
  </si>
  <si>
    <t>1.1.3.4</t>
  </si>
  <si>
    <t>1.1.4.1</t>
  </si>
  <si>
    <t>1.1.4.2</t>
  </si>
  <si>
    <t>1.1.4.3</t>
  </si>
  <si>
    <t>1.1.4.4</t>
  </si>
  <si>
    <t>1.1.5</t>
  </si>
  <si>
    <t>1.1.5.1</t>
  </si>
  <si>
    <t>1.1.5.2</t>
  </si>
  <si>
    <t>1.1.5.3</t>
  </si>
  <si>
    <t>1.1.6</t>
  </si>
  <si>
    <t>1.1.6.1</t>
  </si>
  <si>
    <t>1.1.6.2</t>
  </si>
  <si>
    <t>1.2.1.1</t>
  </si>
  <si>
    <t>1.2.1.2</t>
  </si>
  <si>
    <t>1.2.1.3</t>
  </si>
  <si>
    <t>1.2.1.4</t>
  </si>
  <si>
    <t>1.2.2.1</t>
  </si>
  <si>
    <t>1.2.2.2</t>
  </si>
  <si>
    <t>1.2.2.3</t>
  </si>
  <si>
    <t>1.2.2.4</t>
  </si>
  <si>
    <t>1.2.3.1</t>
  </si>
  <si>
    <t>1.2.3.2</t>
  </si>
  <si>
    <t>1.2.3.3</t>
  </si>
  <si>
    <t>1.2.3.4</t>
  </si>
  <si>
    <t>1.2.4.1</t>
  </si>
  <si>
    <t>1.2.4.2</t>
  </si>
  <si>
    <t>1.2.4.3</t>
  </si>
  <si>
    <t>1.2.4.4</t>
  </si>
  <si>
    <t>1.2.5</t>
  </si>
  <si>
    <t>1.2.5.1</t>
  </si>
  <si>
    <t>1.2.5.2</t>
  </si>
  <si>
    <t>1.2.5.3</t>
  </si>
  <si>
    <t>1.2.6</t>
  </si>
  <si>
    <t>1.2.6.1</t>
  </si>
  <si>
    <t>1.2.6.2</t>
  </si>
  <si>
    <t>нд</t>
  </si>
  <si>
    <t xml:space="preserve">Среднее за 3 года значение фактических данных о реализации мероприятий по технологическому присоединению </t>
  </si>
  <si>
    <t>1.1.6.3</t>
  </si>
  <si>
    <t>1.2.6.3</t>
  </si>
  <si>
    <t>Группа инвестиционных проектов "Технологическое присоединение энергопринимающих устройств потребителей максимальной мощностью до 15 кВт включительно, всего"</t>
  </si>
  <si>
    <t>Наличие обязательств по исполнению договоров об осуществлении технологического присоединения к электрическим сетям по состоянию на 1 января  соответствующего года</t>
  </si>
  <si>
    <t>Ввод объектов инвестиционной деятельности (мощностей) в эксплуатацию в рамках исполнения договоров об осуществлении технологического присоединения к электрическим сетям</t>
  </si>
  <si>
    <t>Постановка объектов электросетевого хозяйства под напряжение в рамках исполнения договоров об осуществлении технологического присоединения к электрическим сетям</t>
  </si>
  <si>
    <t>Освоение капитальных вложений по мероприятиям, реализуемым в рамках исполнения договоров об осуществлении технологического присоединения к электрическим сетям</t>
  </si>
  <si>
    <t>млн рублей
без НДС</t>
  </si>
  <si>
    <r>
      <t>Другое</t>
    </r>
    <r>
      <rPr>
        <vertAlign val="superscript"/>
        <sz val="12"/>
        <color theme="1"/>
        <rFont val="Times New Roman"/>
        <family val="1"/>
        <charset val="204"/>
      </rPr>
      <t>5)</t>
    </r>
  </si>
  <si>
    <r>
      <rPr>
        <vertAlign val="superscript"/>
        <sz val="11"/>
        <color theme="1"/>
        <rFont val="Times New Roman"/>
        <family val="1"/>
        <charset val="204"/>
      </rPr>
      <t>5)</t>
    </r>
    <r>
      <rPr>
        <sz val="11"/>
        <color theme="1"/>
        <rFont val="Times New Roman"/>
        <family val="1"/>
        <charset val="204"/>
      </rPr>
      <t xml:space="preserve"> При необходимости указания единиц измерения отличных от МВт, МВА и км вместо слова "Другое" указывается наименование иной единицы измерения</t>
    </r>
  </si>
  <si>
    <r>
      <rPr>
        <vertAlign val="superscript"/>
        <sz val="11"/>
        <color theme="1"/>
        <rFont val="Times New Roman"/>
        <family val="1"/>
        <charset val="204"/>
      </rPr>
      <t>4)</t>
    </r>
    <r>
      <rPr>
        <sz val="11"/>
        <color theme="1"/>
        <rFont val="Times New Roman"/>
        <family val="1"/>
        <charset val="204"/>
      </rPr>
      <t xml:space="preserve"> Перечень наименований показателей и их нумерация формируются по аналогии с такой структурой, указанной в пунктах, номера которых начинаются с цифры 1</t>
    </r>
  </si>
  <si>
    <r>
      <rPr>
        <vertAlign val="superscript"/>
        <sz val="11"/>
        <color theme="1"/>
        <rFont val="Times New Roman"/>
        <family val="1"/>
        <charset val="204"/>
      </rPr>
      <t xml:space="preserve">1) </t>
    </r>
    <r>
      <rPr>
        <sz val="11"/>
        <color theme="1"/>
        <rFont val="Times New Roman"/>
        <family val="1"/>
        <charset val="204"/>
      </rPr>
      <t>шт. договоров об осуществлении технологического присоединения к электрическим сетям</t>
    </r>
  </si>
  <si>
    <r>
      <rPr>
        <vertAlign val="superscript"/>
        <sz val="11"/>
        <color theme="1"/>
        <rFont val="Times New Roman"/>
        <family val="1"/>
        <charset val="204"/>
      </rPr>
      <t xml:space="preserve">3) </t>
    </r>
    <r>
      <rPr>
        <sz val="11"/>
        <color theme="1"/>
        <rFont val="Times New Roman"/>
        <family val="1"/>
        <charset val="204"/>
      </rPr>
      <t>Ячейки, в которых указано слово "нд", заполнению не подлежат</t>
    </r>
  </si>
  <si>
    <t>Группа инвестиционных проектов "Технологическое присоединение энергопринимающих устройств потребителей максимальной мощностью до 150 кВт включительно, всего"</t>
  </si>
  <si>
    <t>2017 год</t>
  </si>
  <si>
    <t>2018 год</t>
  </si>
  <si>
    <t>План</t>
  </si>
  <si>
    <t>Факт</t>
  </si>
  <si>
    <t>Утвержденный план</t>
  </si>
  <si>
    <t>2016 год</t>
  </si>
  <si>
    <t>2019 год</t>
  </si>
  <si>
    <t>полное наименование субъекта электроэнергетики</t>
  </si>
  <si>
    <t>реквизиты решения органа исполнительной власти, утвердившего инвестиционную программу</t>
  </si>
  <si>
    <t>Утвержденные плановые значения показателей приведены в соответствии с Приказом Минэнерго России от 22 декабря 2016 г. № 1386</t>
  </si>
  <si>
    <t>г. Воронеж</t>
  </si>
  <si>
    <t>Инвестиционная программа Муниципального Унитарного Предприятия "Воронежская горэлектросеть"</t>
  </si>
  <si>
    <t>Год раскрытия информации: 2020 год</t>
  </si>
  <si>
    <t>2020 год</t>
  </si>
  <si>
    <t>2021 год</t>
  </si>
  <si>
    <t>2022 год</t>
  </si>
  <si>
    <t>2023 год</t>
  </si>
  <si>
    <t>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</si>
</sst>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-* #,##0.00_р_._-;\-* #,##0.00_р_._-;_-* &quot;-&quot;??_р_._-;_-@_-"/>
    <numFmt numFmtId="165" formatCode="#,##0_ ;\-#,##0\ "/>
    <numFmt numFmtId="166" formatCode="_-* #,##0.00\ _р_._-;\-* #,##0.00\ _р_._-;_-* &quot;-&quot;??\ _р_._-;_-@_-"/>
    <numFmt numFmtId="167" formatCode="0.000"/>
    <numFmt numFmtId="168" formatCode="0.0"/>
    <numFmt numFmtId="169" formatCode="#,##0.000"/>
  </numFmts>
  <fonts count="45" x14ac:knownFonts="1">
    <font>
      <sz val="12"/>
      <name val="Times New Roman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charset val="204"/>
    </font>
    <font>
      <sz val="11"/>
      <color theme="1"/>
      <name val="Times New Roman"/>
      <family val="1"/>
      <charset val="204"/>
    </font>
    <font>
      <sz val="11"/>
      <color rgb="FF000000"/>
      <name val="SimSun"/>
      <family val="2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Helv"/>
    </font>
    <font>
      <vertAlign val="superscript"/>
      <sz val="11"/>
      <color theme="1"/>
      <name val="Times New Roman"/>
      <family val="1"/>
      <charset val="204"/>
    </font>
    <font>
      <vertAlign val="superscript"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74">
    <xf numFmtId="0" fontId="0" fillId="0" borderId="0"/>
    <xf numFmtId="0" fontId="13" fillId="2" borderId="0" applyNumberFormat="0" applyBorder="0" applyAlignment="0" applyProtection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5" borderId="0" applyNumberFormat="0" applyBorder="0" applyAlignment="0" applyProtection="0"/>
    <xf numFmtId="0" fontId="13" fillId="8" borderId="0" applyNumberFormat="0" applyBorder="0" applyAlignment="0" applyProtection="0"/>
    <xf numFmtId="0" fontId="13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9" borderId="0" applyNumberFormat="0" applyBorder="0" applyAlignment="0" applyProtection="0"/>
    <xf numFmtId="0" fontId="15" fillId="7" borderId="1" applyNumberFormat="0" applyAlignment="0" applyProtection="0"/>
    <xf numFmtId="0" fontId="16" fillId="20" borderId="2" applyNumberFormat="0" applyAlignment="0" applyProtection="0"/>
    <xf numFmtId="0" fontId="17" fillId="20" borderId="1" applyNumberFormat="0" applyAlignment="0" applyProtection="0"/>
    <xf numFmtId="0" fontId="18" fillId="0" borderId="3" applyNumberFormat="0" applyFill="0" applyAlignment="0" applyProtection="0"/>
    <xf numFmtId="0" fontId="19" fillId="0" borderId="4" applyNumberFormat="0" applyFill="0" applyAlignment="0" applyProtection="0"/>
    <xf numFmtId="0" fontId="20" fillId="0" borderId="5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6" applyNumberFormat="0" applyFill="0" applyAlignment="0" applyProtection="0"/>
    <xf numFmtId="0" fontId="22" fillId="21" borderId="7" applyNumberFormat="0" applyAlignment="0" applyProtection="0"/>
    <xf numFmtId="0" fontId="23" fillId="0" borderId="0" applyNumberFormat="0" applyFill="0" applyBorder="0" applyAlignment="0" applyProtection="0"/>
    <xf numFmtId="0" fontId="24" fillId="22" borderId="0" applyNumberFormat="0" applyBorder="0" applyAlignment="0" applyProtection="0"/>
    <xf numFmtId="0" fontId="30" fillId="0" borderId="0"/>
    <xf numFmtId="0" fontId="12" fillId="0" borderId="0"/>
    <xf numFmtId="0" fontId="25" fillId="3" borderId="0" applyNumberFormat="0" applyBorder="0" applyAlignment="0" applyProtection="0"/>
    <xf numFmtId="0" fontId="26" fillId="0" borderId="0" applyNumberFormat="0" applyFill="0" applyBorder="0" applyAlignment="0" applyProtection="0"/>
    <xf numFmtId="0" fontId="13" fillId="23" borderId="8" applyNumberFormat="0" applyFont="0" applyAlignment="0" applyProtection="0"/>
    <xf numFmtId="0" fontId="27" fillId="0" borderId="9" applyNumberFormat="0" applyFill="0" applyAlignment="0" applyProtection="0"/>
    <xf numFmtId="0" fontId="28" fillId="0" borderId="0" applyNumberFormat="0" applyFill="0" applyBorder="0" applyAlignment="0" applyProtection="0"/>
    <xf numFmtId="0" fontId="29" fillId="4" borderId="0" applyNumberFormat="0" applyBorder="0" applyAlignment="0" applyProtection="0"/>
    <xf numFmtId="0" fontId="32" fillId="0" borderId="0"/>
    <xf numFmtId="0" fontId="32" fillId="0" borderId="0"/>
    <xf numFmtId="0" fontId="11" fillId="0" borderId="0"/>
    <xf numFmtId="0" fontId="36" fillId="0" borderId="0"/>
    <xf numFmtId="0" fontId="36" fillId="0" borderId="0"/>
    <xf numFmtId="164" fontId="11" fillId="0" borderId="0" applyFont="0" applyFill="0" applyBorder="0" applyAlignment="0" applyProtection="0"/>
    <xf numFmtId="165" fontId="36" fillId="0" borderId="0" applyFont="0" applyFill="0" applyBorder="0" applyAlignment="0" applyProtection="0"/>
    <xf numFmtId="166" fontId="11" fillId="0" borderId="0" applyFont="0" applyFill="0" applyBorder="0" applyAlignment="0" applyProtection="0"/>
    <xf numFmtId="0" fontId="10" fillId="0" borderId="0"/>
    <xf numFmtId="0" fontId="9" fillId="0" borderId="0"/>
    <xf numFmtId="0" fontId="39" fillId="0" borderId="0"/>
    <xf numFmtId="0" fontId="12" fillId="0" borderId="0"/>
    <xf numFmtId="0" fontId="12" fillId="0" borderId="0"/>
    <xf numFmtId="0" fontId="12" fillId="0" borderId="0"/>
    <xf numFmtId="0" fontId="8" fillId="0" borderId="0"/>
    <xf numFmtId="0" fontId="13" fillId="2" borderId="0" applyNumberFormat="0" applyBorder="0" applyAlignment="0" applyProtection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5" borderId="0" applyNumberFormat="0" applyBorder="0" applyAlignment="0" applyProtection="0"/>
    <xf numFmtId="0" fontId="13" fillId="8" borderId="0" applyNumberFormat="0" applyBorder="0" applyAlignment="0" applyProtection="0"/>
    <xf numFmtId="0" fontId="13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40" fillId="0" borderId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9" borderId="0" applyNumberFormat="0" applyBorder="0" applyAlignment="0" applyProtection="0"/>
    <xf numFmtId="0" fontId="15" fillId="7" borderId="1" applyNumberFormat="0" applyAlignment="0" applyProtection="0"/>
    <xf numFmtId="0" fontId="16" fillId="20" borderId="2" applyNumberFormat="0" applyAlignment="0" applyProtection="0"/>
    <xf numFmtId="0" fontId="17" fillId="20" borderId="1" applyNumberFormat="0" applyAlignment="0" applyProtection="0"/>
    <xf numFmtId="0" fontId="18" fillId="0" borderId="3" applyNumberFormat="0" applyFill="0" applyAlignment="0" applyProtection="0"/>
    <xf numFmtId="0" fontId="19" fillId="0" borderId="4" applyNumberFormat="0" applyFill="0" applyAlignment="0" applyProtection="0"/>
    <xf numFmtId="0" fontId="20" fillId="0" borderId="5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6" applyNumberFormat="0" applyFill="0" applyAlignment="0" applyProtection="0"/>
    <xf numFmtId="0" fontId="22" fillId="21" borderId="7" applyNumberFormat="0" applyAlignment="0" applyProtection="0"/>
    <xf numFmtId="0" fontId="23" fillId="0" borderId="0" applyNumberFormat="0" applyFill="0" applyBorder="0" applyAlignment="0" applyProtection="0"/>
    <xf numFmtId="0" fontId="24" fillId="22" borderId="0" applyNumberFormat="0" applyBorder="0" applyAlignment="0" applyProtection="0"/>
    <xf numFmtId="0" fontId="25" fillId="3" borderId="0" applyNumberFormat="0" applyBorder="0" applyAlignment="0" applyProtection="0"/>
    <xf numFmtId="0" fontId="26" fillId="0" borderId="0" applyNumberFormat="0" applyFill="0" applyBorder="0" applyAlignment="0" applyProtection="0"/>
    <xf numFmtId="0" fontId="13" fillId="23" borderId="8" applyNumberFormat="0" applyFont="0" applyAlignment="0" applyProtection="0"/>
    <xf numFmtId="0" fontId="27" fillId="0" borderId="9" applyNumberFormat="0" applyFill="0" applyAlignment="0" applyProtection="0"/>
    <xf numFmtId="0" fontId="28" fillId="0" borderId="0" applyNumberFormat="0" applyFill="0" applyBorder="0" applyAlignment="0" applyProtection="0"/>
    <xf numFmtId="0" fontId="29" fillId="4" borderId="0" applyNumberFormat="0" applyBorder="0" applyAlignment="0" applyProtection="0"/>
    <xf numFmtId="0" fontId="7" fillId="0" borderId="0"/>
    <xf numFmtId="0" fontId="12" fillId="0" borderId="0"/>
    <xf numFmtId="9" fontId="36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41" fillId="0" borderId="0"/>
    <xf numFmtId="0" fontId="6" fillId="0" borderId="0"/>
    <xf numFmtId="0" fontId="30" fillId="0" borderId="0"/>
    <xf numFmtId="0" fontId="5" fillId="0" borderId="0"/>
    <xf numFmtId="0" fontId="5" fillId="0" borderId="0"/>
    <xf numFmtId="0" fontId="4" fillId="0" borderId="0"/>
    <xf numFmtId="164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4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1" fillId="0" borderId="0"/>
    <xf numFmtId="0" fontId="36" fillId="0" borderId="0"/>
    <xf numFmtId="0" fontId="12" fillId="0" borderId="0"/>
  </cellStyleXfs>
  <cellXfs count="65">
    <xf numFmtId="0" fontId="0" fillId="0" borderId="0" xfId="0"/>
    <xf numFmtId="0" fontId="31" fillId="0" borderId="0" xfId="37" applyFont="1" applyFill="1" applyAlignment="1">
      <alignment vertical="center"/>
    </xf>
    <xf numFmtId="0" fontId="12" fillId="0" borderId="0" xfId="0" applyFont="1" applyFill="1" applyAlignment="1"/>
    <xf numFmtId="0" fontId="37" fillId="0" borderId="0" xfId="0" applyFont="1" applyFill="1" applyAlignment="1"/>
    <xf numFmtId="49" fontId="31" fillId="0" borderId="0" xfId="37" applyNumberFormat="1" applyFont="1" applyFill="1"/>
    <xf numFmtId="1" fontId="33" fillId="0" borderId="10" xfId="0" applyNumberFormat="1" applyFont="1" applyFill="1" applyBorder="1" applyAlignment="1">
      <alignment horizontal="center" vertical="center" wrapText="1"/>
    </xf>
    <xf numFmtId="167" fontId="33" fillId="0" borderId="10" xfId="0" applyNumberFormat="1" applyFont="1" applyFill="1" applyBorder="1" applyAlignment="1">
      <alignment horizontal="center" vertical="center" wrapText="1"/>
    </xf>
    <xf numFmtId="168" fontId="31" fillId="0" borderId="0" xfId="37" applyNumberFormat="1" applyFont="1" applyFill="1" applyAlignment="1">
      <alignment vertical="center"/>
    </xf>
    <xf numFmtId="167" fontId="31" fillId="0" borderId="0" xfId="37" applyNumberFormat="1" applyFont="1" applyFill="1" applyAlignment="1">
      <alignment vertical="center"/>
    </xf>
    <xf numFmtId="0" fontId="31" fillId="0" borderId="0" xfId="37" applyFont="1" applyFill="1"/>
    <xf numFmtId="49" fontId="31" fillId="0" borderId="0" xfId="37" applyNumberFormat="1" applyFont="1" applyFill="1" applyAlignment="1">
      <alignment vertical="center" wrapText="1"/>
    </xf>
    <xf numFmtId="0" fontId="35" fillId="0" borderId="0" xfId="37" applyFont="1" applyFill="1" applyAlignment="1">
      <alignment horizontal="center" wrapText="1"/>
    </xf>
    <xf numFmtId="0" fontId="12" fillId="0" borderId="0" xfId="0" applyFont="1" applyFill="1" applyAlignment="1">
      <alignment horizontal="center" wrapText="1"/>
    </xf>
    <xf numFmtId="0" fontId="31" fillId="0" borderId="0" xfId="37" applyFont="1" applyFill="1" applyAlignment="1">
      <alignment vertical="center" wrapText="1"/>
    </xf>
    <xf numFmtId="0" fontId="34" fillId="0" borderId="0" xfId="54" applyFont="1" applyFill="1" applyAlignment="1">
      <alignment vertical="center" wrapText="1"/>
    </xf>
    <xf numFmtId="0" fontId="33" fillId="0" borderId="0" xfId="54" applyFont="1" applyFill="1" applyAlignment="1">
      <alignment vertical="top" wrapText="1"/>
    </xf>
    <xf numFmtId="0" fontId="31" fillId="0" borderId="0" xfId="37" applyFont="1" applyFill="1" applyAlignment="1">
      <alignment wrapText="1"/>
    </xf>
    <xf numFmtId="0" fontId="35" fillId="0" borderId="0" xfId="37" applyFont="1" applyFill="1" applyAlignment="1">
      <alignment wrapText="1"/>
    </xf>
    <xf numFmtId="0" fontId="33" fillId="0" borderId="10" xfId="0" applyFont="1" applyFill="1" applyBorder="1" applyAlignment="1">
      <alignment horizontal="center" vertical="top" wrapText="1"/>
    </xf>
    <xf numFmtId="0" fontId="33" fillId="0" borderId="10" xfId="0" applyFont="1" applyFill="1" applyBorder="1" applyAlignment="1">
      <alignment vertical="top" wrapText="1"/>
    </xf>
    <xf numFmtId="167" fontId="31" fillId="0" borderId="0" xfId="37" applyNumberFormat="1" applyFont="1" applyFill="1"/>
    <xf numFmtId="1" fontId="31" fillId="0" borderId="0" xfId="37" applyNumberFormat="1" applyFont="1" applyFill="1"/>
    <xf numFmtId="49" fontId="33" fillId="0" borderId="10" xfId="0" applyNumberFormat="1" applyFont="1" applyFill="1" applyBorder="1" applyAlignment="1">
      <alignment horizontal="center" vertical="center" wrapText="1"/>
    </xf>
    <xf numFmtId="0" fontId="33" fillId="0" borderId="10" xfId="0" applyFont="1" applyFill="1" applyBorder="1" applyAlignment="1">
      <alignment horizontal="left" vertical="top" wrapText="1"/>
    </xf>
    <xf numFmtId="0" fontId="12" fillId="0" borderId="0" xfId="0" applyFont="1" applyFill="1" applyAlignment="1">
      <alignment horizontal="center"/>
    </xf>
    <xf numFmtId="0" fontId="38" fillId="0" borderId="0" xfId="0" applyFont="1" applyFill="1" applyAlignment="1">
      <alignment horizontal="center"/>
    </xf>
    <xf numFmtId="0" fontId="33" fillId="0" borderId="10" xfId="0" applyFont="1" applyFill="1" applyBorder="1" applyAlignment="1">
      <alignment horizontal="center" vertical="center" wrapText="1"/>
    </xf>
    <xf numFmtId="0" fontId="33" fillId="0" borderId="12" xfId="0" applyFont="1" applyFill="1" applyBorder="1" applyAlignment="1">
      <alignment horizontal="center" vertical="center" wrapText="1"/>
    </xf>
    <xf numFmtId="0" fontId="33" fillId="0" borderId="0" xfId="54" applyFont="1" applyFill="1" applyAlignment="1">
      <alignment horizontal="center" vertical="center" wrapText="1"/>
    </xf>
    <xf numFmtId="0" fontId="33" fillId="0" borderId="0" xfId="54" applyFont="1" applyFill="1" applyAlignment="1">
      <alignment horizontal="center" vertical="top" wrapText="1"/>
    </xf>
    <xf numFmtId="0" fontId="33" fillId="0" borderId="11" xfId="0" applyFont="1" applyFill="1" applyBorder="1" applyAlignment="1">
      <alignment horizontal="center" vertical="center" wrapText="1"/>
    </xf>
    <xf numFmtId="0" fontId="33" fillId="0" borderId="0" xfId="273" applyFont="1" applyFill="1" applyAlignment="1">
      <alignment horizontal="center" wrapText="1"/>
    </xf>
    <xf numFmtId="0" fontId="35" fillId="0" borderId="0" xfId="37" applyFont="1" applyFill="1" applyAlignment="1">
      <alignment horizontal="center"/>
    </xf>
    <xf numFmtId="167" fontId="33" fillId="0" borderId="12" xfId="0" applyNumberFormat="1" applyFont="1" applyFill="1" applyBorder="1" applyAlignment="1">
      <alignment horizontal="center" vertical="center" wrapText="1"/>
    </xf>
    <xf numFmtId="1" fontId="33" fillId="0" borderId="12" xfId="0" applyNumberFormat="1" applyFont="1" applyFill="1" applyBorder="1" applyAlignment="1">
      <alignment horizontal="center" vertical="center" wrapText="1"/>
    </xf>
    <xf numFmtId="0" fontId="35" fillId="0" borderId="0" xfId="37" applyFont="1" applyFill="1" applyAlignment="1">
      <alignment horizontal="center"/>
    </xf>
    <xf numFmtId="0" fontId="33" fillId="0" borderId="10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center"/>
    </xf>
    <xf numFmtId="0" fontId="44" fillId="0" borderId="0" xfId="37" applyFont="1" applyFill="1"/>
    <xf numFmtId="167" fontId="33" fillId="0" borderId="11" xfId="0" applyNumberFormat="1" applyFont="1" applyFill="1" applyBorder="1" applyAlignment="1">
      <alignment horizontal="center" vertical="center" wrapText="1"/>
    </xf>
    <xf numFmtId="0" fontId="33" fillId="0" borderId="10" xfId="0" applyFont="1" applyFill="1" applyBorder="1" applyAlignment="1">
      <alignment horizontal="center" vertical="center" wrapText="1"/>
    </xf>
    <xf numFmtId="1" fontId="44" fillId="0" borderId="0" xfId="37" applyNumberFormat="1" applyFont="1" applyFill="1"/>
    <xf numFmtId="0" fontId="33" fillId="0" borderId="10" xfId="0" applyFont="1" applyFill="1" applyBorder="1" applyAlignment="1">
      <alignment horizontal="center" vertical="center" wrapText="1"/>
    </xf>
    <xf numFmtId="49" fontId="33" fillId="0" borderId="10" xfId="0" applyNumberFormat="1" applyFont="1" applyFill="1" applyBorder="1" applyAlignment="1">
      <alignment horizontal="center" vertical="center" wrapText="1"/>
    </xf>
    <xf numFmtId="0" fontId="33" fillId="0" borderId="10" xfId="0" applyFont="1" applyFill="1" applyBorder="1" applyAlignment="1">
      <alignment horizontal="left" vertical="top" wrapText="1"/>
    </xf>
    <xf numFmtId="0" fontId="33" fillId="0" borderId="10" xfId="0" applyFont="1" applyFill="1" applyBorder="1" applyAlignment="1">
      <alignment horizontal="center" vertical="center" wrapText="1"/>
    </xf>
    <xf numFmtId="169" fontId="33" fillId="0" borderId="10" xfId="0" applyNumberFormat="1" applyFont="1" applyFill="1" applyBorder="1" applyAlignment="1">
      <alignment horizontal="center" vertical="center" wrapText="1"/>
    </xf>
    <xf numFmtId="0" fontId="35" fillId="0" borderId="0" xfId="37" applyFont="1" applyFill="1" applyAlignment="1">
      <alignment horizontal="center"/>
    </xf>
    <xf numFmtId="0" fontId="33" fillId="0" borderId="0" xfId="54" applyFont="1" applyFill="1" applyAlignment="1">
      <alignment horizontal="center" vertical="center" wrapText="1"/>
    </xf>
    <xf numFmtId="0" fontId="33" fillId="0" borderId="0" xfId="54" applyFont="1" applyFill="1" applyAlignment="1">
      <alignment horizontal="center" vertical="top" wrapText="1"/>
    </xf>
    <xf numFmtId="0" fontId="31" fillId="0" borderId="0" xfId="37" applyFont="1" applyFill="1" applyAlignment="1">
      <alignment horizontal="center" wrapText="1"/>
    </xf>
    <xf numFmtId="0" fontId="33" fillId="0" borderId="0" xfId="273" applyFont="1" applyFill="1" applyAlignment="1">
      <alignment horizontal="center" wrapText="1"/>
    </xf>
    <xf numFmtId="0" fontId="33" fillId="0" borderId="12" xfId="0" applyFont="1" applyFill="1" applyBorder="1" applyAlignment="1">
      <alignment horizontal="center" vertical="center" wrapText="1"/>
    </xf>
    <xf numFmtId="0" fontId="33" fillId="0" borderId="14" xfId="0" applyFont="1" applyFill="1" applyBorder="1" applyAlignment="1">
      <alignment horizontal="center" vertical="center" wrapText="1"/>
    </xf>
    <xf numFmtId="49" fontId="33" fillId="0" borderId="10" xfId="0" applyNumberFormat="1" applyFont="1" applyFill="1" applyBorder="1" applyAlignment="1">
      <alignment horizontal="center" vertical="center" wrapText="1"/>
    </xf>
    <xf numFmtId="0" fontId="33" fillId="0" borderId="10" xfId="0" applyFont="1" applyFill="1" applyBorder="1" applyAlignment="1">
      <alignment horizontal="left" vertical="top" wrapText="1"/>
    </xf>
    <xf numFmtId="0" fontId="12" fillId="0" borderId="0" xfId="0" applyFont="1" applyFill="1" applyAlignment="1">
      <alignment horizontal="center"/>
    </xf>
    <xf numFmtId="0" fontId="38" fillId="0" borderId="0" xfId="0" applyFont="1" applyFill="1" applyAlignment="1">
      <alignment horizontal="center"/>
    </xf>
    <xf numFmtId="0" fontId="31" fillId="0" borderId="15" xfId="37" applyFont="1" applyFill="1" applyBorder="1"/>
    <xf numFmtId="49" fontId="33" fillId="0" borderId="11" xfId="0" applyNumberFormat="1" applyFont="1" applyFill="1" applyBorder="1" applyAlignment="1">
      <alignment horizontal="center" vertical="center" wrapText="1"/>
    </xf>
    <xf numFmtId="49" fontId="33" fillId="0" borderId="13" xfId="0" applyNumberFormat="1" applyFont="1" applyFill="1" applyBorder="1" applyAlignment="1">
      <alignment horizontal="center" vertical="center" wrapText="1"/>
    </xf>
    <xf numFmtId="0" fontId="33" fillId="0" borderId="11" xfId="0" applyFont="1" applyFill="1" applyBorder="1" applyAlignment="1">
      <alignment horizontal="center" vertical="center" wrapText="1"/>
    </xf>
    <xf numFmtId="0" fontId="33" fillId="0" borderId="13" xfId="0" applyFont="1" applyFill="1" applyBorder="1" applyAlignment="1">
      <alignment horizontal="center" vertical="center" wrapText="1"/>
    </xf>
    <xf numFmtId="0" fontId="33" fillId="0" borderId="10" xfId="0" applyFont="1" applyFill="1" applyBorder="1" applyAlignment="1">
      <alignment horizontal="center" vertical="center" wrapText="1"/>
    </xf>
    <xf numFmtId="0" fontId="33" fillId="0" borderId="11" xfId="0" applyFont="1" applyFill="1" applyBorder="1" applyAlignment="1">
      <alignment horizontal="left" vertical="top" wrapText="1"/>
    </xf>
  </cellXfs>
  <cellStyles count="274">
    <cellStyle name="20% - Акцент1" xfId="1" builtinId="30" customBuiltin="1"/>
    <cellStyle name="20% - Акцент1 2" xfId="59"/>
    <cellStyle name="20% - Акцент2" xfId="2" builtinId="34" customBuiltin="1"/>
    <cellStyle name="20% - Акцент2 2" xfId="60"/>
    <cellStyle name="20% - Акцент3" xfId="3" builtinId="38" customBuiltin="1"/>
    <cellStyle name="20% - Акцент3 2" xfId="61"/>
    <cellStyle name="20% - Акцент4" xfId="4" builtinId="42" customBuiltin="1"/>
    <cellStyle name="20% - Акцент4 2" xfId="62"/>
    <cellStyle name="20% - Акцент5" xfId="5" builtinId="46" customBuiltin="1"/>
    <cellStyle name="20% - Акцент5 2" xfId="63"/>
    <cellStyle name="20% - Акцент6" xfId="6" builtinId="50" customBuiltin="1"/>
    <cellStyle name="20% - Акцент6 2" xfId="64"/>
    <cellStyle name="40% - Акцент1" xfId="7" builtinId="31" customBuiltin="1"/>
    <cellStyle name="40% - Акцент1 2" xfId="65"/>
    <cellStyle name="40% - Акцент2" xfId="8" builtinId="35" customBuiltin="1"/>
    <cellStyle name="40% - Акцент2 2" xfId="66"/>
    <cellStyle name="40% - Акцент3" xfId="9" builtinId="39" customBuiltin="1"/>
    <cellStyle name="40% - Акцент3 2" xfId="67"/>
    <cellStyle name="40% - Акцент4" xfId="10" builtinId="43" customBuiltin="1"/>
    <cellStyle name="40% - Акцент4 2" xfId="68"/>
    <cellStyle name="40% - Акцент5" xfId="11" builtinId="47" customBuiltin="1"/>
    <cellStyle name="40% - Акцент5 2" xfId="69"/>
    <cellStyle name="40% - Акцент6" xfId="12" builtinId="51" customBuiltin="1"/>
    <cellStyle name="40% - Акцент6 2" xfId="70"/>
    <cellStyle name="60% - Акцент1" xfId="13" builtinId="32" customBuiltin="1"/>
    <cellStyle name="60% - Акцент1 2" xfId="71"/>
    <cellStyle name="60% - Акцент2" xfId="14" builtinId="36" customBuiltin="1"/>
    <cellStyle name="60% - Акцент2 2" xfId="72"/>
    <cellStyle name="60% - Акцент3" xfId="15" builtinId="40" customBuiltin="1"/>
    <cellStyle name="60% - Акцент3 2" xfId="73"/>
    <cellStyle name="60% - Акцент4" xfId="16" builtinId="44" customBuiltin="1"/>
    <cellStyle name="60% - Акцент4 2" xfId="74"/>
    <cellStyle name="60% - Акцент5" xfId="17" builtinId="48" customBuiltin="1"/>
    <cellStyle name="60% - Акцент5 2" xfId="75"/>
    <cellStyle name="60% - Акцент6" xfId="18" builtinId="52" customBuiltin="1"/>
    <cellStyle name="60% - Акцент6 2" xfId="76"/>
    <cellStyle name="Normal 2" xfId="77"/>
    <cellStyle name="Normal 5 5" xfId="273"/>
    <cellStyle name="Акцент1" xfId="19" builtinId="29" customBuiltin="1"/>
    <cellStyle name="Акцент1 2" xfId="78"/>
    <cellStyle name="Акцент2" xfId="20" builtinId="33" customBuiltin="1"/>
    <cellStyle name="Акцент2 2" xfId="79"/>
    <cellStyle name="Акцент3" xfId="21" builtinId="37" customBuiltin="1"/>
    <cellStyle name="Акцент3 2" xfId="80"/>
    <cellStyle name="Акцент4" xfId="22" builtinId="41" customBuiltin="1"/>
    <cellStyle name="Акцент4 2" xfId="81"/>
    <cellStyle name="Акцент5" xfId="23" builtinId="45" customBuiltin="1"/>
    <cellStyle name="Акцент5 2" xfId="82"/>
    <cellStyle name="Акцент6" xfId="24" builtinId="49" customBuiltin="1"/>
    <cellStyle name="Акцент6 2" xfId="83"/>
    <cellStyle name="Ввод " xfId="25" builtinId="20" customBuiltin="1"/>
    <cellStyle name="Ввод  2" xfId="84"/>
    <cellStyle name="Вывод" xfId="26" builtinId="21" customBuiltin="1"/>
    <cellStyle name="Вывод 2" xfId="85"/>
    <cellStyle name="Вычисление" xfId="27" builtinId="22" customBuiltin="1"/>
    <cellStyle name="Вычисление 2" xfId="86"/>
    <cellStyle name="Заголовок 1" xfId="28" builtinId="16" customBuiltin="1"/>
    <cellStyle name="Заголовок 1 2" xfId="87"/>
    <cellStyle name="Заголовок 2" xfId="29" builtinId="17" customBuiltin="1"/>
    <cellStyle name="Заголовок 2 2" xfId="88"/>
    <cellStyle name="Заголовок 3" xfId="30" builtinId="18" customBuiltin="1"/>
    <cellStyle name="Заголовок 3 2" xfId="89"/>
    <cellStyle name="Заголовок 4" xfId="31" builtinId="19" customBuiltin="1"/>
    <cellStyle name="Заголовок 4 2" xfId="90"/>
    <cellStyle name="Итог" xfId="32" builtinId="25" customBuiltin="1"/>
    <cellStyle name="Итог 2" xfId="91"/>
    <cellStyle name="Контрольная ячейка" xfId="33" builtinId="23" customBuiltin="1"/>
    <cellStyle name="Контрольная ячейка 2" xfId="92"/>
    <cellStyle name="Название" xfId="34" builtinId="15" customBuiltin="1"/>
    <cellStyle name="Название 2" xfId="93"/>
    <cellStyle name="Нейтральный" xfId="35" builtinId="28" customBuiltin="1"/>
    <cellStyle name="Нейтральный 2" xfId="94"/>
    <cellStyle name="Обычный" xfId="0" builtinId="0"/>
    <cellStyle name="Обычный 12 2" xfId="47"/>
    <cellStyle name="Обычный 2" xfId="36"/>
    <cellStyle name="Обычный 2 2 19" xfId="272"/>
    <cellStyle name="Обычный 2 26 2" xfId="107"/>
    <cellStyle name="Обычный 26" xfId="271"/>
    <cellStyle name="Обычный 3" xfId="37"/>
    <cellStyle name="Обычный 3 2" xfId="56"/>
    <cellStyle name="Обычный 3 2 2 2" xfId="48"/>
    <cellStyle name="Обычный 3 21" xfId="102"/>
    <cellStyle name="Обычный 4" xfId="44"/>
    <cellStyle name="Обычный 4 2" xfId="55"/>
    <cellStyle name="Обычный 5" xfId="45"/>
    <cellStyle name="Обычный 6" xfId="46"/>
    <cellStyle name="Обычный 6 2" xfId="52"/>
    <cellStyle name="Обычный 6 2 2" xfId="53"/>
    <cellStyle name="Обычный 6 2 2 2" xfId="109"/>
    <cellStyle name="Обычный 6 2 2 2 2" xfId="126"/>
    <cellStyle name="Обычный 6 2 2 2 2 2" xfId="130"/>
    <cellStyle name="Обычный 6 2 2 2 2 2 2" xfId="131"/>
    <cellStyle name="Обычный 6 2 2 2 2 2 3" xfId="132"/>
    <cellStyle name="Обычный 6 2 2 2 2 3" xfId="133"/>
    <cellStyle name="Обычный 6 2 2 2 2 4" xfId="134"/>
    <cellStyle name="Обычный 6 2 2 2 3" xfId="128"/>
    <cellStyle name="Обычный 6 2 2 2 3 2" xfId="135"/>
    <cellStyle name="Обычный 6 2 2 2 3 3" xfId="136"/>
    <cellStyle name="Обычный 6 2 2 2 4" xfId="137"/>
    <cellStyle name="Обычный 6 2 2 2 5" xfId="138"/>
    <cellStyle name="Обычный 6 2 2 3" xfId="121"/>
    <cellStyle name="Обычный 6 2 2 3 2" xfId="139"/>
    <cellStyle name="Обычный 6 2 2 3 2 2" xfId="140"/>
    <cellStyle name="Обычный 6 2 2 3 2 3" xfId="141"/>
    <cellStyle name="Обычный 6 2 2 3 3" xfId="142"/>
    <cellStyle name="Обычный 6 2 2 3 4" xfId="143"/>
    <cellStyle name="Обычный 6 2 2 4" xfId="114"/>
    <cellStyle name="Обычный 6 2 2 4 2" xfId="144"/>
    <cellStyle name="Обычный 6 2 2 4 2 2" xfId="145"/>
    <cellStyle name="Обычный 6 2 2 4 2 3" xfId="146"/>
    <cellStyle name="Обычный 6 2 2 4 3" xfId="147"/>
    <cellStyle name="Обычный 6 2 2 4 4" xfId="148"/>
    <cellStyle name="Обычный 6 2 2 5" xfId="149"/>
    <cellStyle name="Обычный 6 2 2 5 2" xfId="150"/>
    <cellStyle name="Обычный 6 2 2 5 3" xfId="151"/>
    <cellStyle name="Обычный 6 2 2 6" xfId="152"/>
    <cellStyle name="Обычный 6 2 2 7" xfId="153"/>
    <cellStyle name="Обычный 6 2 2 8" xfId="154"/>
    <cellStyle name="Обычный 6 2 3" xfId="101"/>
    <cellStyle name="Обычный 6 2 3 2" xfId="108"/>
    <cellStyle name="Обычный 6 2 3 2 2" xfId="125"/>
    <cellStyle name="Обычный 6 2 3 2 2 2" xfId="155"/>
    <cellStyle name="Обычный 6 2 3 2 2 2 2" xfId="156"/>
    <cellStyle name="Обычный 6 2 3 2 2 2 3" xfId="157"/>
    <cellStyle name="Обычный 6 2 3 2 2 3" xfId="158"/>
    <cellStyle name="Обычный 6 2 3 2 2 4" xfId="159"/>
    <cellStyle name="Обычный 6 2 3 2 3" xfId="127"/>
    <cellStyle name="Обычный 6 2 3 2 3 2" xfId="160"/>
    <cellStyle name="Обычный 6 2 3 2 3 3" xfId="161"/>
    <cellStyle name="Обычный 6 2 3 2 4" xfId="162"/>
    <cellStyle name="Обычный 6 2 3 2 5" xfId="163"/>
    <cellStyle name="Обычный 6 2 3 3" xfId="123"/>
    <cellStyle name="Обычный 6 2 3 3 2" xfId="164"/>
    <cellStyle name="Обычный 6 2 3 3 2 2" xfId="165"/>
    <cellStyle name="Обычный 6 2 3 3 2 3" xfId="166"/>
    <cellStyle name="Обычный 6 2 3 3 3" xfId="167"/>
    <cellStyle name="Обычный 6 2 3 3 4" xfId="168"/>
    <cellStyle name="Обычный 6 2 3 4" xfId="116"/>
    <cellStyle name="Обычный 6 2 3 4 2" xfId="169"/>
    <cellStyle name="Обычный 6 2 3 4 2 2" xfId="170"/>
    <cellStyle name="Обычный 6 2 3 4 2 3" xfId="171"/>
    <cellStyle name="Обычный 6 2 3 4 3" xfId="172"/>
    <cellStyle name="Обычный 6 2 3 4 4" xfId="173"/>
    <cellStyle name="Обычный 6 2 3 5" xfId="174"/>
    <cellStyle name="Обычный 6 2 3 5 2" xfId="175"/>
    <cellStyle name="Обычный 6 2 3 5 3" xfId="176"/>
    <cellStyle name="Обычный 6 2 3 6" xfId="177"/>
    <cellStyle name="Обычный 6 2 3 7" xfId="178"/>
    <cellStyle name="Обычный 6 2 3 8" xfId="179"/>
    <cellStyle name="Обычный 6 2 4" xfId="120"/>
    <cellStyle name="Обычный 6 2 4 2" xfId="180"/>
    <cellStyle name="Обычный 6 2 4 2 2" xfId="181"/>
    <cellStyle name="Обычный 6 2 4 2 3" xfId="182"/>
    <cellStyle name="Обычный 6 2 4 3" xfId="183"/>
    <cellStyle name="Обычный 6 2 4 4" xfId="184"/>
    <cellStyle name="Обычный 6 2 5" xfId="113"/>
    <cellStyle name="Обычный 6 2 5 2" xfId="185"/>
    <cellStyle name="Обычный 6 2 5 2 2" xfId="186"/>
    <cellStyle name="Обычный 6 2 5 2 3" xfId="187"/>
    <cellStyle name="Обычный 6 2 5 3" xfId="188"/>
    <cellStyle name="Обычный 6 2 5 4" xfId="189"/>
    <cellStyle name="Обычный 6 2 6" xfId="190"/>
    <cellStyle name="Обычный 6 2 6 2" xfId="191"/>
    <cellStyle name="Обычный 6 2 6 3" xfId="192"/>
    <cellStyle name="Обычный 6 2 7" xfId="193"/>
    <cellStyle name="Обычный 6 2 8" xfId="194"/>
    <cellStyle name="Обычный 6 2 9" xfId="195"/>
    <cellStyle name="Обычный 6 3" xfId="117"/>
    <cellStyle name="Обычный 6 3 2" xfId="196"/>
    <cellStyle name="Обычный 6 3 2 2" xfId="197"/>
    <cellStyle name="Обычный 6 3 2 3" xfId="198"/>
    <cellStyle name="Обычный 6 3 3" xfId="199"/>
    <cellStyle name="Обычный 6 3 4" xfId="200"/>
    <cellStyle name="Обычный 6 4" xfId="110"/>
    <cellStyle name="Обычный 6 4 2" xfId="201"/>
    <cellStyle name="Обычный 6 4 2 2" xfId="202"/>
    <cellStyle name="Обычный 6 4 2 3" xfId="203"/>
    <cellStyle name="Обычный 6 4 3" xfId="204"/>
    <cellStyle name="Обычный 6 4 4" xfId="205"/>
    <cellStyle name="Обычный 6 5" xfId="206"/>
    <cellStyle name="Обычный 6 5 2" xfId="207"/>
    <cellStyle name="Обычный 6 5 3" xfId="208"/>
    <cellStyle name="Обычный 6 6" xfId="209"/>
    <cellStyle name="Обычный 6 7" xfId="210"/>
    <cellStyle name="Обычный 6 8" xfId="211"/>
    <cellStyle name="Обычный 7" xfId="54"/>
    <cellStyle name="Обычный 7 2" xfId="58"/>
    <cellStyle name="Обычный 7 2 2" xfId="122"/>
    <cellStyle name="Обычный 7 2 2 2" xfId="212"/>
    <cellStyle name="Обычный 7 2 2 2 2" xfId="213"/>
    <cellStyle name="Обычный 7 2 2 2 3" xfId="214"/>
    <cellStyle name="Обычный 7 2 2 3" xfId="215"/>
    <cellStyle name="Обычный 7 2 2 4" xfId="216"/>
    <cellStyle name="Обычный 7 2 3" xfId="115"/>
    <cellStyle name="Обычный 7 2 3 2" xfId="217"/>
    <cellStyle name="Обычный 7 2 3 2 2" xfId="218"/>
    <cellStyle name="Обычный 7 2 3 2 3" xfId="219"/>
    <cellStyle name="Обычный 7 2 3 3" xfId="220"/>
    <cellStyle name="Обычный 7 2 3 4" xfId="221"/>
    <cellStyle name="Обычный 7 2 4" xfId="222"/>
    <cellStyle name="Обычный 7 2 4 2" xfId="223"/>
    <cellStyle name="Обычный 7 2 4 3" xfId="224"/>
    <cellStyle name="Обычный 7 2 5" xfId="225"/>
    <cellStyle name="Обычный 7 2 6" xfId="226"/>
    <cellStyle name="Обычный 7 2 7" xfId="227"/>
    <cellStyle name="Обычный 8" xfId="57"/>
    <cellStyle name="Обычный 9" xfId="106"/>
    <cellStyle name="Обычный 9 2" xfId="124"/>
    <cellStyle name="Обычный 9 2 2" xfId="228"/>
    <cellStyle name="Обычный 9 2 2 2" xfId="229"/>
    <cellStyle name="Обычный 9 2 2 3" xfId="230"/>
    <cellStyle name="Обычный 9 2 2 4" xfId="231"/>
    <cellStyle name="Обычный 9 2 3" xfId="232"/>
    <cellStyle name="Обычный 9 2 4" xfId="233"/>
    <cellStyle name="Обычный 9 3" xfId="129"/>
    <cellStyle name="Обычный 9 3 2" xfId="234"/>
    <cellStyle name="Обычный 9 3 3" xfId="235"/>
    <cellStyle name="Обычный 9 3 4" xfId="236"/>
    <cellStyle name="Обычный 9 4" xfId="237"/>
    <cellStyle name="Обычный 9 5" xfId="238"/>
    <cellStyle name="Плохой" xfId="38" builtinId="27" customBuiltin="1"/>
    <cellStyle name="Плохой 2" xfId="95"/>
    <cellStyle name="Пояснение" xfId="39" builtinId="53" customBuiltin="1"/>
    <cellStyle name="Пояснение 2" xfId="96"/>
    <cellStyle name="Примечание" xfId="40" builtinId="10" customBuiltin="1"/>
    <cellStyle name="Примечание 2" xfId="97"/>
    <cellStyle name="Процентный 2" xfId="103"/>
    <cellStyle name="Процентный 3" xfId="104"/>
    <cellStyle name="Связанная ячейка" xfId="41" builtinId="24" customBuiltin="1"/>
    <cellStyle name="Связанная ячейка 2" xfId="98"/>
    <cellStyle name="Стиль 1" xfId="105"/>
    <cellStyle name="Текст предупреждения" xfId="42" builtinId="11" customBuiltin="1"/>
    <cellStyle name="Текст предупреждения 2" xfId="99"/>
    <cellStyle name="Финансовый 2" xfId="49"/>
    <cellStyle name="Финансовый 2 2" xfId="118"/>
    <cellStyle name="Финансовый 2 2 2" xfId="239"/>
    <cellStyle name="Финансовый 2 2 2 2" xfId="240"/>
    <cellStyle name="Финансовый 2 2 2 2 2" xfId="50"/>
    <cellStyle name="Финансовый 2 2 2 3" xfId="241"/>
    <cellStyle name="Финансовый 2 2 3" xfId="242"/>
    <cellStyle name="Финансовый 2 2 4" xfId="243"/>
    <cellStyle name="Финансовый 2 3" xfId="111"/>
    <cellStyle name="Финансовый 2 3 2" xfId="244"/>
    <cellStyle name="Финансовый 2 3 2 2" xfId="245"/>
    <cellStyle name="Финансовый 2 3 2 3" xfId="246"/>
    <cellStyle name="Финансовый 2 3 3" xfId="247"/>
    <cellStyle name="Финансовый 2 3 4" xfId="248"/>
    <cellStyle name="Финансовый 2 4" xfId="249"/>
    <cellStyle name="Финансовый 2 4 2" xfId="250"/>
    <cellStyle name="Финансовый 2 4 3" xfId="251"/>
    <cellStyle name="Финансовый 2 5" xfId="252"/>
    <cellStyle name="Финансовый 2 6" xfId="253"/>
    <cellStyle name="Финансовый 2 7" xfId="254"/>
    <cellStyle name="Финансовый 3" xfId="51"/>
    <cellStyle name="Финансовый 3 2" xfId="119"/>
    <cellStyle name="Финансовый 3 2 2" xfId="255"/>
    <cellStyle name="Финансовый 3 2 2 2" xfId="256"/>
    <cellStyle name="Финансовый 3 2 2 3" xfId="257"/>
    <cellStyle name="Финансовый 3 2 3" xfId="258"/>
    <cellStyle name="Финансовый 3 2 4" xfId="259"/>
    <cellStyle name="Финансовый 3 3" xfId="112"/>
    <cellStyle name="Финансовый 3 3 2" xfId="260"/>
    <cellStyle name="Финансовый 3 3 2 2" xfId="261"/>
    <cellStyle name="Финансовый 3 3 2 3" xfId="262"/>
    <cellStyle name="Финансовый 3 3 3" xfId="263"/>
    <cellStyle name="Финансовый 3 3 4" xfId="264"/>
    <cellStyle name="Финансовый 3 4" xfId="265"/>
    <cellStyle name="Финансовый 3 4 2" xfId="266"/>
    <cellStyle name="Финансовый 3 4 3" xfId="267"/>
    <cellStyle name="Финансовый 3 5" xfId="268"/>
    <cellStyle name="Финансовый 3 6" xfId="269"/>
    <cellStyle name="Финансовый 3 7" xfId="270"/>
    <cellStyle name="Хороший" xfId="43" builtinId="26" customBuiltin="1"/>
    <cellStyle name="Хороший 2" xfId="100"/>
  </cellStyles>
  <dxfs count="9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outlinePr summaryBelow="0"/>
  </sheetPr>
  <dimension ref="A1:AC160"/>
  <sheetViews>
    <sheetView tabSelected="1" topLeftCell="A10" zoomScale="64" zoomScaleNormal="64" zoomScaleSheetLayoutView="70" workbookViewId="0">
      <pane xSplit="2" ySplit="1" topLeftCell="G11" activePane="bottomRight" state="frozen"/>
      <selection activeCell="A10" sqref="A10"/>
      <selection pane="topRight" activeCell="C10" sqref="C10"/>
      <selection pane="bottomLeft" activeCell="A11" sqref="A11"/>
      <selection pane="bottomRight" activeCell="P138" sqref="P138"/>
    </sheetView>
  </sheetViews>
  <sheetFormatPr defaultRowHeight="15" x14ac:dyDescent="0.25"/>
  <cols>
    <col min="1" max="1" width="7.875" style="4" customWidth="1"/>
    <col min="2" max="2" width="37.875" style="13" customWidth="1"/>
    <col min="3" max="3" width="11" style="1" customWidth="1"/>
    <col min="4" max="4" width="11.375" style="1" customWidth="1"/>
    <col min="5" max="5" width="10.5" style="1" customWidth="1"/>
    <col min="6" max="6" width="10.625" style="1" customWidth="1"/>
    <col min="7" max="7" width="18.125" style="1" customWidth="1"/>
    <col min="8" max="19" width="14.875" style="1" customWidth="1"/>
    <col min="20" max="20" width="14.875" style="9" customWidth="1"/>
    <col min="21" max="21" width="13.875" style="9" customWidth="1"/>
    <col min="22" max="22" width="16" style="9" customWidth="1"/>
    <col min="23" max="23" width="19.75" style="9" customWidth="1"/>
    <col min="24" max="24" width="15.5" style="9" customWidth="1"/>
    <col min="25" max="230" width="9" style="9"/>
    <col min="231" max="231" width="3.875" style="9" bestFit="1" customWidth="1"/>
    <col min="232" max="232" width="16" style="9" bestFit="1" customWidth="1"/>
    <col min="233" max="233" width="16.625" style="9" bestFit="1" customWidth="1"/>
    <col min="234" max="234" width="13.5" style="9" bestFit="1" customWidth="1"/>
    <col min="235" max="236" width="10.875" style="9" bestFit="1" customWidth="1"/>
    <col min="237" max="237" width="6.25" style="9" bestFit="1" customWidth="1"/>
    <col min="238" max="238" width="8.875" style="9" bestFit="1" customWidth="1"/>
    <col min="239" max="239" width="13.875" style="9" bestFit="1" customWidth="1"/>
    <col min="240" max="240" width="13.25" style="9" bestFit="1" customWidth="1"/>
    <col min="241" max="241" width="16" style="9" bestFit="1" customWidth="1"/>
    <col min="242" max="242" width="11.625" style="9" bestFit="1" customWidth="1"/>
    <col min="243" max="243" width="16.875" style="9" customWidth="1"/>
    <col min="244" max="244" width="13.25" style="9" customWidth="1"/>
    <col min="245" max="245" width="18.375" style="9" bestFit="1" customWidth="1"/>
    <col min="246" max="246" width="15" style="9" bestFit="1" customWidth="1"/>
    <col min="247" max="247" width="14.75" style="9" bestFit="1" customWidth="1"/>
    <col min="248" max="248" width="14.625" style="9" bestFit="1" customWidth="1"/>
    <col min="249" max="249" width="13.75" style="9" bestFit="1" customWidth="1"/>
    <col min="250" max="250" width="14.25" style="9" bestFit="1" customWidth="1"/>
    <col min="251" max="251" width="15.125" style="9" customWidth="1"/>
    <col min="252" max="252" width="20.5" style="9" bestFit="1" customWidth="1"/>
    <col min="253" max="253" width="27.875" style="9" bestFit="1" customWidth="1"/>
    <col min="254" max="254" width="6.875" style="9" bestFit="1" customWidth="1"/>
    <col min="255" max="255" width="5" style="9" bestFit="1" customWidth="1"/>
    <col min="256" max="256" width="8" style="9" bestFit="1" customWidth="1"/>
    <col min="257" max="257" width="11.875" style="9" bestFit="1" customWidth="1"/>
    <col min="258" max="486" width="9" style="9"/>
    <col min="487" max="487" width="3.875" style="9" bestFit="1" customWidth="1"/>
    <col min="488" max="488" width="16" style="9" bestFit="1" customWidth="1"/>
    <col min="489" max="489" width="16.625" style="9" bestFit="1" customWidth="1"/>
    <col min="490" max="490" width="13.5" style="9" bestFit="1" customWidth="1"/>
    <col min="491" max="492" width="10.875" style="9" bestFit="1" customWidth="1"/>
    <col min="493" max="493" width="6.25" style="9" bestFit="1" customWidth="1"/>
    <col min="494" max="494" width="8.875" style="9" bestFit="1" customWidth="1"/>
    <col min="495" max="495" width="13.875" style="9" bestFit="1" customWidth="1"/>
    <col min="496" max="496" width="13.25" style="9" bestFit="1" customWidth="1"/>
    <col min="497" max="497" width="16" style="9" bestFit="1" customWidth="1"/>
    <col min="498" max="498" width="11.625" style="9" bestFit="1" customWidth="1"/>
    <col min="499" max="499" width="16.875" style="9" customWidth="1"/>
    <col min="500" max="500" width="13.25" style="9" customWidth="1"/>
    <col min="501" max="501" width="18.375" style="9" bestFit="1" customWidth="1"/>
    <col min="502" max="502" width="15" style="9" bestFit="1" customWidth="1"/>
    <col min="503" max="503" width="14.75" style="9" bestFit="1" customWidth="1"/>
    <col min="504" max="504" width="14.625" style="9" bestFit="1" customWidth="1"/>
    <col min="505" max="505" width="13.75" style="9" bestFit="1" customWidth="1"/>
    <col min="506" max="506" width="14.25" style="9" bestFit="1" customWidth="1"/>
    <col min="507" max="507" width="15.125" style="9" customWidth="1"/>
    <col min="508" max="508" width="20.5" style="9" bestFit="1" customWidth="1"/>
    <col min="509" max="509" width="27.875" style="9" bestFit="1" customWidth="1"/>
    <col min="510" max="510" width="6.875" style="9" bestFit="1" customWidth="1"/>
    <col min="511" max="511" width="5" style="9" bestFit="1" customWidth="1"/>
    <col min="512" max="512" width="8" style="9" bestFit="1" customWidth="1"/>
    <col min="513" max="513" width="11.875" style="9" bestFit="1" customWidth="1"/>
    <col min="514" max="742" width="9" style="9"/>
    <col min="743" max="743" width="3.875" style="9" bestFit="1" customWidth="1"/>
    <col min="744" max="744" width="16" style="9" bestFit="1" customWidth="1"/>
    <col min="745" max="745" width="16.625" style="9" bestFit="1" customWidth="1"/>
    <col min="746" max="746" width="13.5" style="9" bestFit="1" customWidth="1"/>
    <col min="747" max="748" width="10.875" style="9" bestFit="1" customWidth="1"/>
    <col min="749" max="749" width="6.25" style="9" bestFit="1" customWidth="1"/>
    <col min="750" max="750" width="8.875" style="9" bestFit="1" customWidth="1"/>
    <col min="751" max="751" width="13.875" style="9" bestFit="1" customWidth="1"/>
    <col min="752" max="752" width="13.25" style="9" bestFit="1" customWidth="1"/>
    <col min="753" max="753" width="16" style="9" bestFit="1" customWidth="1"/>
    <col min="754" max="754" width="11.625" style="9" bestFit="1" customWidth="1"/>
    <col min="755" max="755" width="16.875" style="9" customWidth="1"/>
    <col min="756" max="756" width="13.25" style="9" customWidth="1"/>
    <col min="757" max="757" width="18.375" style="9" bestFit="1" customWidth="1"/>
    <col min="758" max="758" width="15" style="9" bestFit="1" customWidth="1"/>
    <col min="759" max="759" width="14.75" style="9" bestFit="1" customWidth="1"/>
    <col min="760" max="760" width="14.625" style="9" bestFit="1" customWidth="1"/>
    <col min="761" max="761" width="13.75" style="9" bestFit="1" customWidth="1"/>
    <col min="762" max="762" width="14.25" style="9" bestFit="1" customWidth="1"/>
    <col min="763" max="763" width="15.125" style="9" customWidth="1"/>
    <col min="764" max="764" width="20.5" style="9" bestFit="1" customWidth="1"/>
    <col min="765" max="765" width="27.875" style="9" bestFit="1" customWidth="1"/>
    <col min="766" max="766" width="6.875" style="9" bestFit="1" customWidth="1"/>
    <col min="767" max="767" width="5" style="9" bestFit="1" customWidth="1"/>
    <col min="768" max="768" width="8" style="9" bestFit="1" customWidth="1"/>
    <col min="769" max="769" width="11.875" style="9" bestFit="1" customWidth="1"/>
    <col min="770" max="998" width="9" style="9"/>
    <col min="999" max="999" width="3.875" style="9" bestFit="1" customWidth="1"/>
    <col min="1000" max="1000" width="16" style="9" bestFit="1" customWidth="1"/>
    <col min="1001" max="1001" width="16.625" style="9" bestFit="1" customWidth="1"/>
    <col min="1002" max="1002" width="13.5" style="9" bestFit="1" customWidth="1"/>
    <col min="1003" max="1004" width="10.875" style="9" bestFit="1" customWidth="1"/>
    <col min="1005" max="1005" width="6.25" style="9" bestFit="1" customWidth="1"/>
    <col min="1006" max="1006" width="8.875" style="9" bestFit="1" customWidth="1"/>
    <col min="1007" max="1007" width="13.875" style="9" bestFit="1" customWidth="1"/>
    <col min="1008" max="1008" width="13.25" style="9" bestFit="1" customWidth="1"/>
    <col min="1009" max="1009" width="16" style="9" bestFit="1" customWidth="1"/>
    <col min="1010" max="1010" width="11.625" style="9" bestFit="1" customWidth="1"/>
    <col min="1011" max="1011" width="16.875" style="9" customWidth="1"/>
    <col min="1012" max="1012" width="13.25" style="9" customWidth="1"/>
    <col min="1013" max="1013" width="18.375" style="9" bestFit="1" customWidth="1"/>
    <col min="1014" max="1014" width="15" style="9" bestFit="1" customWidth="1"/>
    <col min="1015" max="1015" width="14.75" style="9" bestFit="1" customWidth="1"/>
    <col min="1016" max="1016" width="14.625" style="9" bestFit="1" customWidth="1"/>
    <col min="1017" max="1017" width="13.75" style="9" bestFit="1" customWidth="1"/>
    <col min="1018" max="1018" width="14.25" style="9" bestFit="1" customWidth="1"/>
    <col min="1019" max="1019" width="15.125" style="9" customWidth="1"/>
    <col min="1020" max="1020" width="20.5" style="9" bestFit="1" customWidth="1"/>
    <col min="1021" max="1021" width="27.875" style="9" bestFit="1" customWidth="1"/>
    <col min="1022" max="1022" width="6.875" style="9" bestFit="1" customWidth="1"/>
    <col min="1023" max="1023" width="5" style="9" bestFit="1" customWidth="1"/>
    <col min="1024" max="1024" width="8" style="9" bestFit="1" customWidth="1"/>
    <col min="1025" max="1025" width="11.875" style="9" bestFit="1" customWidth="1"/>
    <col min="1026" max="1254" width="9" style="9"/>
    <col min="1255" max="1255" width="3.875" style="9" bestFit="1" customWidth="1"/>
    <col min="1256" max="1256" width="16" style="9" bestFit="1" customWidth="1"/>
    <col min="1257" max="1257" width="16.625" style="9" bestFit="1" customWidth="1"/>
    <col min="1258" max="1258" width="13.5" style="9" bestFit="1" customWidth="1"/>
    <col min="1259" max="1260" width="10.875" style="9" bestFit="1" customWidth="1"/>
    <col min="1261" max="1261" width="6.25" style="9" bestFit="1" customWidth="1"/>
    <col min="1262" max="1262" width="8.875" style="9" bestFit="1" customWidth="1"/>
    <col min="1263" max="1263" width="13.875" style="9" bestFit="1" customWidth="1"/>
    <col min="1264" max="1264" width="13.25" style="9" bestFit="1" customWidth="1"/>
    <col min="1265" max="1265" width="16" style="9" bestFit="1" customWidth="1"/>
    <col min="1266" max="1266" width="11.625" style="9" bestFit="1" customWidth="1"/>
    <col min="1267" max="1267" width="16.875" style="9" customWidth="1"/>
    <col min="1268" max="1268" width="13.25" style="9" customWidth="1"/>
    <col min="1269" max="1269" width="18.375" style="9" bestFit="1" customWidth="1"/>
    <col min="1270" max="1270" width="15" style="9" bestFit="1" customWidth="1"/>
    <col min="1271" max="1271" width="14.75" style="9" bestFit="1" customWidth="1"/>
    <col min="1272" max="1272" width="14.625" style="9" bestFit="1" customWidth="1"/>
    <col min="1273" max="1273" width="13.75" style="9" bestFit="1" customWidth="1"/>
    <col min="1274" max="1274" width="14.25" style="9" bestFit="1" customWidth="1"/>
    <col min="1275" max="1275" width="15.125" style="9" customWidth="1"/>
    <col min="1276" max="1276" width="20.5" style="9" bestFit="1" customWidth="1"/>
    <col min="1277" max="1277" width="27.875" style="9" bestFit="1" customWidth="1"/>
    <col min="1278" max="1278" width="6.875" style="9" bestFit="1" customWidth="1"/>
    <col min="1279" max="1279" width="5" style="9" bestFit="1" customWidth="1"/>
    <col min="1280" max="1280" width="8" style="9" bestFit="1" customWidth="1"/>
    <col min="1281" max="1281" width="11.875" style="9" bestFit="1" customWidth="1"/>
    <col min="1282" max="1510" width="9" style="9"/>
    <col min="1511" max="1511" width="3.875" style="9" bestFit="1" customWidth="1"/>
    <col min="1512" max="1512" width="16" style="9" bestFit="1" customWidth="1"/>
    <col min="1513" max="1513" width="16.625" style="9" bestFit="1" customWidth="1"/>
    <col min="1514" max="1514" width="13.5" style="9" bestFit="1" customWidth="1"/>
    <col min="1515" max="1516" width="10.875" style="9" bestFit="1" customWidth="1"/>
    <col min="1517" max="1517" width="6.25" style="9" bestFit="1" customWidth="1"/>
    <col min="1518" max="1518" width="8.875" style="9" bestFit="1" customWidth="1"/>
    <col min="1519" max="1519" width="13.875" style="9" bestFit="1" customWidth="1"/>
    <col min="1520" max="1520" width="13.25" style="9" bestFit="1" customWidth="1"/>
    <col min="1521" max="1521" width="16" style="9" bestFit="1" customWidth="1"/>
    <col min="1522" max="1522" width="11.625" style="9" bestFit="1" customWidth="1"/>
    <col min="1523" max="1523" width="16.875" style="9" customWidth="1"/>
    <col min="1524" max="1524" width="13.25" style="9" customWidth="1"/>
    <col min="1525" max="1525" width="18.375" style="9" bestFit="1" customWidth="1"/>
    <col min="1526" max="1526" width="15" style="9" bestFit="1" customWidth="1"/>
    <col min="1527" max="1527" width="14.75" style="9" bestFit="1" customWidth="1"/>
    <col min="1528" max="1528" width="14.625" style="9" bestFit="1" customWidth="1"/>
    <col min="1529" max="1529" width="13.75" style="9" bestFit="1" customWidth="1"/>
    <col min="1530" max="1530" width="14.25" style="9" bestFit="1" customWidth="1"/>
    <col min="1531" max="1531" width="15.125" style="9" customWidth="1"/>
    <col min="1532" max="1532" width="20.5" style="9" bestFit="1" customWidth="1"/>
    <col min="1533" max="1533" width="27.875" style="9" bestFit="1" customWidth="1"/>
    <col min="1534" max="1534" width="6.875" style="9" bestFit="1" customWidth="1"/>
    <col min="1535" max="1535" width="5" style="9" bestFit="1" customWidth="1"/>
    <col min="1536" max="1536" width="8" style="9" bestFit="1" customWidth="1"/>
    <col min="1537" max="1537" width="11.875" style="9" bestFit="1" customWidth="1"/>
    <col min="1538" max="1766" width="9" style="9"/>
    <col min="1767" max="1767" width="3.875" style="9" bestFit="1" customWidth="1"/>
    <col min="1768" max="1768" width="16" style="9" bestFit="1" customWidth="1"/>
    <col min="1769" max="1769" width="16.625" style="9" bestFit="1" customWidth="1"/>
    <col min="1770" max="1770" width="13.5" style="9" bestFit="1" customWidth="1"/>
    <col min="1771" max="1772" width="10.875" style="9" bestFit="1" customWidth="1"/>
    <col min="1773" max="1773" width="6.25" style="9" bestFit="1" customWidth="1"/>
    <col min="1774" max="1774" width="8.875" style="9" bestFit="1" customWidth="1"/>
    <col min="1775" max="1775" width="13.875" style="9" bestFit="1" customWidth="1"/>
    <col min="1776" max="1776" width="13.25" style="9" bestFit="1" customWidth="1"/>
    <col min="1777" max="1777" width="16" style="9" bestFit="1" customWidth="1"/>
    <col min="1778" max="1778" width="11.625" style="9" bestFit="1" customWidth="1"/>
    <col min="1779" max="1779" width="16.875" style="9" customWidth="1"/>
    <col min="1780" max="1780" width="13.25" style="9" customWidth="1"/>
    <col min="1781" max="1781" width="18.375" style="9" bestFit="1" customWidth="1"/>
    <col min="1782" max="1782" width="15" style="9" bestFit="1" customWidth="1"/>
    <col min="1783" max="1783" width="14.75" style="9" bestFit="1" customWidth="1"/>
    <col min="1784" max="1784" width="14.625" style="9" bestFit="1" customWidth="1"/>
    <col min="1785" max="1785" width="13.75" style="9" bestFit="1" customWidth="1"/>
    <col min="1786" max="1786" width="14.25" style="9" bestFit="1" customWidth="1"/>
    <col min="1787" max="1787" width="15.125" style="9" customWidth="1"/>
    <col min="1788" max="1788" width="20.5" style="9" bestFit="1" customWidth="1"/>
    <col min="1789" max="1789" width="27.875" style="9" bestFit="1" customWidth="1"/>
    <col min="1790" max="1790" width="6.875" style="9" bestFit="1" customWidth="1"/>
    <col min="1791" max="1791" width="5" style="9" bestFit="1" customWidth="1"/>
    <col min="1792" max="1792" width="8" style="9" bestFit="1" customWidth="1"/>
    <col min="1793" max="1793" width="11.875" style="9" bestFit="1" customWidth="1"/>
    <col min="1794" max="2022" width="9" style="9"/>
    <col min="2023" max="2023" width="3.875" style="9" bestFit="1" customWidth="1"/>
    <col min="2024" max="2024" width="16" style="9" bestFit="1" customWidth="1"/>
    <col min="2025" max="2025" width="16.625" style="9" bestFit="1" customWidth="1"/>
    <col min="2026" max="2026" width="13.5" style="9" bestFit="1" customWidth="1"/>
    <col min="2027" max="2028" width="10.875" style="9" bestFit="1" customWidth="1"/>
    <col min="2029" max="2029" width="6.25" style="9" bestFit="1" customWidth="1"/>
    <col min="2030" max="2030" width="8.875" style="9" bestFit="1" customWidth="1"/>
    <col min="2031" max="2031" width="13.875" style="9" bestFit="1" customWidth="1"/>
    <col min="2032" max="2032" width="13.25" style="9" bestFit="1" customWidth="1"/>
    <col min="2033" max="2033" width="16" style="9" bestFit="1" customWidth="1"/>
    <col min="2034" max="2034" width="11.625" style="9" bestFit="1" customWidth="1"/>
    <col min="2035" max="2035" width="16.875" style="9" customWidth="1"/>
    <col min="2036" max="2036" width="13.25" style="9" customWidth="1"/>
    <col min="2037" max="2037" width="18.375" style="9" bestFit="1" customWidth="1"/>
    <col min="2038" max="2038" width="15" style="9" bestFit="1" customWidth="1"/>
    <col min="2039" max="2039" width="14.75" style="9" bestFit="1" customWidth="1"/>
    <col min="2040" max="2040" width="14.625" style="9" bestFit="1" customWidth="1"/>
    <col min="2041" max="2041" width="13.75" style="9" bestFit="1" customWidth="1"/>
    <col min="2042" max="2042" width="14.25" style="9" bestFit="1" customWidth="1"/>
    <col min="2043" max="2043" width="15.125" style="9" customWidth="1"/>
    <col min="2044" max="2044" width="20.5" style="9" bestFit="1" customWidth="1"/>
    <col min="2045" max="2045" width="27.875" style="9" bestFit="1" customWidth="1"/>
    <col min="2046" max="2046" width="6.875" style="9" bestFit="1" customWidth="1"/>
    <col min="2047" max="2047" width="5" style="9" bestFit="1" customWidth="1"/>
    <col min="2048" max="2048" width="8" style="9" bestFit="1" customWidth="1"/>
    <col min="2049" max="2049" width="11.875" style="9" bestFit="1" customWidth="1"/>
    <col min="2050" max="2278" width="9" style="9"/>
    <col min="2279" max="2279" width="3.875" style="9" bestFit="1" customWidth="1"/>
    <col min="2280" max="2280" width="16" style="9" bestFit="1" customWidth="1"/>
    <col min="2281" max="2281" width="16.625" style="9" bestFit="1" customWidth="1"/>
    <col min="2282" max="2282" width="13.5" style="9" bestFit="1" customWidth="1"/>
    <col min="2283" max="2284" width="10.875" style="9" bestFit="1" customWidth="1"/>
    <col min="2285" max="2285" width="6.25" style="9" bestFit="1" customWidth="1"/>
    <col min="2286" max="2286" width="8.875" style="9" bestFit="1" customWidth="1"/>
    <col min="2287" max="2287" width="13.875" style="9" bestFit="1" customWidth="1"/>
    <col min="2288" max="2288" width="13.25" style="9" bestFit="1" customWidth="1"/>
    <col min="2289" max="2289" width="16" style="9" bestFit="1" customWidth="1"/>
    <col min="2290" max="2290" width="11.625" style="9" bestFit="1" customWidth="1"/>
    <col min="2291" max="2291" width="16.875" style="9" customWidth="1"/>
    <col min="2292" max="2292" width="13.25" style="9" customWidth="1"/>
    <col min="2293" max="2293" width="18.375" style="9" bestFit="1" customWidth="1"/>
    <col min="2294" max="2294" width="15" style="9" bestFit="1" customWidth="1"/>
    <col min="2295" max="2295" width="14.75" style="9" bestFit="1" customWidth="1"/>
    <col min="2296" max="2296" width="14.625" style="9" bestFit="1" customWidth="1"/>
    <col min="2297" max="2297" width="13.75" style="9" bestFit="1" customWidth="1"/>
    <col min="2298" max="2298" width="14.25" style="9" bestFit="1" customWidth="1"/>
    <col min="2299" max="2299" width="15.125" style="9" customWidth="1"/>
    <col min="2300" max="2300" width="20.5" style="9" bestFit="1" customWidth="1"/>
    <col min="2301" max="2301" width="27.875" style="9" bestFit="1" customWidth="1"/>
    <col min="2302" max="2302" width="6.875" style="9" bestFit="1" customWidth="1"/>
    <col min="2303" max="2303" width="5" style="9" bestFit="1" customWidth="1"/>
    <col min="2304" max="2304" width="8" style="9" bestFit="1" customWidth="1"/>
    <col min="2305" max="2305" width="11.875" style="9" bestFit="1" customWidth="1"/>
    <col min="2306" max="2534" width="9" style="9"/>
    <col min="2535" max="2535" width="3.875" style="9" bestFit="1" customWidth="1"/>
    <col min="2536" max="2536" width="16" style="9" bestFit="1" customWidth="1"/>
    <col min="2537" max="2537" width="16.625" style="9" bestFit="1" customWidth="1"/>
    <col min="2538" max="2538" width="13.5" style="9" bestFit="1" customWidth="1"/>
    <col min="2539" max="2540" width="10.875" style="9" bestFit="1" customWidth="1"/>
    <col min="2541" max="2541" width="6.25" style="9" bestFit="1" customWidth="1"/>
    <col min="2542" max="2542" width="8.875" style="9" bestFit="1" customWidth="1"/>
    <col min="2543" max="2543" width="13.875" style="9" bestFit="1" customWidth="1"/>
    <col min="2544" max="2544" width="13.25" style="9" bestFit="1" customWidth="1"/>
    <col min="2545" max="2545" width="16" style="9" bestFit="1" customWidth="1"/>
    <col min="2546" max="2546" width="11.625" style="9" bestFit="1" customWidth="1"/>
    <col min="2547" max="2547" width="16.875" style="9" customWidth="1"/>
    <col min="2548" max="2548" width="13.25" style="9" customWidth="1"/>
    <col min="2549" max="2549" width="18.375" style="9" bestFit="1" customWidth="1"/>
    <col min="2550" max="2550" width="15" style="9" bestFit="1" customWidth="1"/>
    <col min="2551" max="2551" width="14.75" style="9" bestFit="1" customWidth="1"/>
    <col min="2552" max="2552" width="14.625" style="9" bestFit="1" customWidth="1"/>
    <col min="2553" max="2553" width="13.75" style="9" bestFit="1" customWidth="1"/>
    <col min="2554" max="2554" width="14.25" style="9" bestFit="1" customWidth="1"/>
    <col min="2555" max="2555" width="15.125" style="9" customWidth="1"/>
    <col min="2556" max="2556" width="20.5" style="9" bestFit="1" customWidth="1"/>
    <col min="2557" max="2557" width="27.875" style="9" bestFit="1" customWidth="1"/>
    <col min="2558" max="2558" width="6.875" style="9" bestFit="1" customWidth="1"/>
    <col min="2559" max="2559" width="5" style="9" bestFit="1" customWidth="1"/>
    <col min="2560" max="2560" width="8" style="9" bestFit="1" customWidth="1"/>
    <col min="2561" max="2561" width="11.875" style="9" bestFit="1" customWidth="1"/>
    <col min="2562" max="2790" width="9" style="9"/>
    <col min="2791" max="2791" width="3.875" style="9" bestFit="1" customWidth="1"/>
    <col min="2792" max="2792" width="16" style="9" bestFit="1" customWidth="1"/>
    <col min="2793" max="2793" width="16.625" style="9" bestFit="1" customWidth="1"/>
    <col min="2794" max="2794" width="13.5" style="9" bestFit="1" customWidth="1"/>
    <col min="2795" max="2796" width="10.875" style="9" bestFit="1" customWidth="1"/>
    <col min="2797" max="2797" width="6.25" style="9" bestFit="1" customWidth="1"/>
    <col min="2798" max="2798" width="8.875" style="9" bestFit="1" customWidth="1"/>
    <col min="2799" max="2799" width="13.875" style="9" bestFit="1" customWidth="1"/>
    <col min="2800" max="2800" width="13.25" style="9" bestFit="1" customWidth="1"/>
    <col min="2801" max="2801" width="16" style="9" bestFit="1" customWidth="1"/>
    <col min="2802" max="2802" width="11.625" style="9" bestFit="1" customWidth="1"/>
    <col min="2803" max="2803" width="16.875" style="9" customWidth="1"/>
    <col min="2804" max="2804" width="13.25" style="9" customWidth="1"/>
    <col min="2805" max="2805" width="18.375" style="9" bestFit="1" customWidth="1"/>
    <col min="2806" max="2806" width="15" style="9" bestFit="1" customWidth="1"/>
    <col min="2807" max="2807" width="14.75" style="9" bestFit="1" customWidth="1"/>
    <col min="2808" max="2808" width="14.625" style="9" bestFit="1" customWidth="1"/>
    <col min="2809" max="2809" width="13.75" style="9" bestFit="1" customWidth="1"/>
    <col min="2810" max="2810" width="14.25" style="9" bestFit="1" customWidth="1"/>
    <col min="2811" max="2811" width="15.125" style="9" customWidth="1"/>
    <col min="2812" max="2812" width="20.5" style="9" bestFit="1" customWidth="1"/>
    <col min="2813" max="2813" width="27.875" style="9" bestFit="1" customWidth="1"/>
    <col min="2814" max="2814" width="6.875" style="9" bestFit="1" customWidth="1"/>
    <col min="2815" max="2815" width="5" style="9" bestFit="1" customWidth="1"/>
    <col min="2816" max="2816" width="8" style="9" bestFit="1" customWidth="1"/>
    <col min="2817" max="2817" width="11.875" style="9" bestFit="1" customWidth="1"/>
    <col min="2818" max="3046" width="9" style="9"/>
    <col min="3047" max="3047" width="3.875" style="9" bestFit="1" customWidth="1"/>
    <col min="3048" max="3048" width="16" style="9" bestFit="1" customWidth="1"/>
    <col min="3049" max="3049" width="16.625" style="9" bestFit="1" customWidth="1"/>
    <col min="3050" max="3050" width="13.5" style="9" bestFit="1" customWidth="1"/>
    <col min="3051" max="3052" width="10.875" style="9" bestFit="1" customWidth="1"/>
    <col min="3053" max="3053" width="6.25" style="9" bestFit="1" customWidth="1"/>
    <col min="3054" max="3054" width="8.875" style="9" bestFit="1" customWidth="1"/>
    <col min="3055" max="3055" width="13.875" style="9" bestFit="1" customWidth="1"/>
    <col min="3056" max="3056" width="13.25" style="9" bestFit="1" customWidth="1"/>
    <col min="3057" max="3057" width="16" style="9" bestFit="1" customWidth="1"/>
    <col min="3058" max="3058" width="11.625" style="9" bestFit="1" customWidth="1"/>
    <col min="3059" max="3059" width="16.875" style="9" customWidth="1"/>
    <col min="3060" max="3060" width="13.25" style="9" customWidth="1"/>
    <col min="3061" max="3061" width="18.375" style="9" bestFit="1" customWidth="1"/>
    <col min="3062" max="3062" width="15" style="9" bestFit="1" customWidth="1"/>
    <col min="3063" max="3063" width="14.75" style="9" bestFit="1" customWidth="1"/>
    <col min="3064" max="3064" width="14.625" style="9" bestFit="1" customWidth="1"/>
    <col min="3065" max="3065" width="13.75" style="9" bestFit="1" customWidth="1"/>
    <col min="3066" max="3066" width="14.25" style="9" bestFit="1" customWidth="1"/>
    <col min="3067" max="3067" width="15.125" style="9" customWidth="1"/>
    <col min="3068" max="3068" width="20.5" style="9" bestFit="1" customWidth="1"/>
    <col min="3069" max="3069" width="27.875" style="9" bestFit="1" customWidth="1"/>
    <col min="3070" max="3070" width="6.875" style="9" bestFit="1" customWidth="1"/>
    <col min="3071" max="3071" width="5" style="9" bestFit="1" customWidth="1"/>
    <col min="3072" max="3072" width="8" style="9" bestFit="1" customWidth="1"/>
    <col min="3073" max="3073" width="11.875" style="9" bestFit="1" customWidth="1"/>
    <col min="3074" max="3302" width="9" style="9"/>
    <col min="3303" max="3303" width="3.875" style="9" bestFit="1" customWidth="1"/>
    <col min="3304" max="3304" width="16" style="9" bestFit="1" customWidth="1"/>
    <col min="3305" max="3305" width="16.625" style="9" bestFit="1" customWidth="1"/>
    <col min="3306" max="3306" width="13.5" style="9" bestFit="1" customWidth="1"/>
    <col min="3307" max="3308" width="10.875" style="9" bestFit="1" customWidth="1"/>
    <col min="3309" max="3309" width="6.25" style="9" bestFit="1" customWidth="1"/>
    <col min="3310" max="3310" width="8.875" style="9" bestFit="1" customWidth="1"/>
    <col min="3311" max="3311" width="13.875" style="9" bestFit="1" customWidth="1"/>
    <col min="3312" max="3312" width="13.25" style="9" bestFit="1" customWidth="1"/>
    <col min="3313" max="3313" width="16" style="9" bestFit="1" customWidth="1"/>
    <col min="3314" max="3314" width="11.625" style="9" bestFit="1" customWidth="1"/>
    <col min="3315" max="3315" width="16.875" style="9" customWidth="1"/>
    <col min="3316" max="3316" width="13.25" style="9" customWidth="1"/>
    <col min="3317" max="3317" width="18.375" style="9" bestFit="1" customWidth="1"/>
    <col min="3318" max="3318" width="15" style="9" bestFit="1" customWidth="1"/>
    <col min="3319" max="3319" width="14.75" style="9" bestFit="1" customWidth="1"/>
    <col min="3320" max="3320" width="14.625" style="9" bestFit="1" customWidth="1"/>
    <col min="3321" max="3321" width="13.75" style="9" bestFit="1" customWidth="1"/>
    <col min="3322" max="3322" width="14.25" style="9" bestFit="1" customWidth="1"/>
    <col min="3323" max="3323" width="15.125" style="9" customWidth="1"/>
    <col min="3324" max="3324" width="20.5" style="9" bestFit="1" customWidth="1"/>
    <col min="3325" max="3325" width="27.875" style="9" bestFit="1" customWidth="1"/>
    <col min="3326" max="3326" width="6.875" style="9" bestFit="1" customWidth="1"/>
    <col min="3327" max="3327" width="5" style="9" bestFit="1" customWidth="1"/>
    <col min="3328" max="3328" width="8" style="9" bestFit="1" customWidth="1"/>
    <col min="3329" max="3329" width="11.875" style="9" bestFit="1" customWidth="1"/>
    <col min="3330" max="3558" width="9" style="9"/>
    <col min="3559" max="3559" width="3.875" style="9" bestFit="1" customWidth="1"/>
    <col min="3560" max="3560" width="16" style="9" bestFit="1" customWidth="1"/>
    <col min="3561" max="3561" width="16.625" style="9" bestFit="1" customWidth="1"/>
    <col min="3562" max="3562" width="13.5" style="9" bestFit="1" customWidth="1"/>
    <col min="3563" max="3564" width="10.875" style="9" bestFit="1" customWidth="1"/>
    <col min="3565" max="3565" width="6.25" style="9" bestFit="1" customWidth="1"/>
    <col min="3566" max="3566" width="8.875" style="9" bestFit="1" customWidth="1"/>
    <col min="3567" max="3567" width="13.875" style="9" bestFit="1" customWidth="1"/>
    <col min="3568" max="3568" width="13.25" style="9" bestFit="1" customWidth="1"/>
    <col min="3569" max="3569" width="16" style="9" bestFit="1" customWidth="1"/>
    <col min="3570" max="3570" width="11.625" style="9" bestFit="1" customWidth="1"/>
    <col min="3571" max="3571" width="16.875" style="9" customWidth="1"/>
    <col min="3572" max="3572" width="13.25" style="9" customWidth="1"/>
    <col min="3573" max="3573" width="18.375" style="9" bestFit="1" customWidth="1"/>
    <col min="3574" max="3574" width="15" style="9" bestFit="1" customWidth="1"/>
    <col min="3575" max="3575" width="14.75" style="9" bestFit="1" customWidth="1"/>
    <col min="3576" max="3576" width="14.625" style="9" bestFit="1" customWidth="1"/>
    <col min="3577" max="3577" width="13.75" style="9" bestFit="1" customWidth="1"/>
    <col min="3578" max="3578" width="14.25" style="9" bestFit="1" customWidth="1"/>
    <col min="3579" max="3579" width="15.125" style="9" customWidth="1"/>
    <col min="3580" max="3580" width="20.5" style="9" bestFit="1" customWidth="1"/>
    <col min="3581" max="3581" width="27.875" style="9" bestFit="1" customWidth="1"/>
    <col min="3582" max="3582" width="6.875" style="9" bestFit="1" customWidth="1"/>
    <col min="3583" max="3583" width="5" style="9" bestFit="1" customWidth="1"/>
    <col min="3584" max="3584" width="8" style="9" bestFit="1" customWidth="1"/>
    <col min="3585" max="3585" width="11.875" style="9" bestFit="1" customWidth="1"/>
    <col min="3586" max="3814" width="9" style="9"/>
    <col min="3815" max="3815" width="3.875" style="9" bestFit="1" customWidth="1"/>
    <col min="3816" max="3816" width="16" style="9" bestFit="1" customWidth="1"/>
    <col min="3817" max="3817" width="16.625" style="9" bestFit="1" customWidth="1"/>
    <col min="3818" max="3818" width="13.5" style="9" bestFit="1" customWidth="1"/>
    <col min="3819" max="3820" width="10.875" style="9" bestFit="1" customWidth="1"/>
    <col min="3821" max="3821" width="6.25" style="9" bestFit="1" customWidth="1"/>
    <col min="3822" max="3822" width="8.875" style="9" bestFit="1" customWidth="1"/>
    <col min="3823" max="3823" width="13.875" style="9" bestFit="1" customWidth="1"/>
    <col min="3824" max="3824" width="13.25" style="9" bestFit="1" customWidth="1"/>
    <col min="3825" max="3825" width="16" style="9" bestFit="1" customWidth="1"/>
    <col min="3826" max="3826" width="11.625" style="9" bestFit="1" customWidth="1"/>
    <col min="3827" max="3827" width="16.875" style="9" customWidth="1"/>
    <col min="3828" max="3828" width="13.25" style="9" customWidth="1"/>
    <col min="3829" max="3829" width="18.375" style="9" bestFit="1" customWidth="1"/>
    <col min="3830" max="3830" width="15" style="9" bestFit="1" customWidth="1"/>
    <col min="3831" max="3831" width="14.75" style="9" bestFit="1" customWidth="1"/>
    <col min="3832" max="3832" width="14.625" style="9" bestFit="1" customWidth="1"/>
    <col min="3833" max="3833" width="13.75" style="9" bestFit="1" customWidth="1"/>
    <col min="3834" max="3834" width="14.25" style="9" bestFit="1" customWidth="1"/>
    <col min="3835" max="3835" width="15.125" style="9" customWidth="1"/>
    <col min="3836" max="3836" width="20.5" style="9" bestFit="1" customWidth="1"/>
    <col min="3837" max="3837" width="27.875" style="9" bestFit="1" customWidth="1"/>
    <col min="3838" max="3838" width="6.875" style="9" bestFit="1" customWidth="1"/>
    <col min="3839" max="3839" width="5" style="9" bestFit="1" customWidth="1"/>
    <col min="3840" max="3840" width="8" style="9" bestFit="1" customWidth="1"/>
    <col min="3841" max="3841" width="11.875" style="9" bestFit="1" customWidth="1"/>
    <col min="3842" max="4070" width="9" style="9"/>
    <col min="4071" max="4071" width="3.875" style="9" bestFit="1" customWidth="1"/>
    <col min="4072" max="4072" width="16" style="9" bestFit="1" customWidth="1"/>
    <col min="4073" max="4073" width="16.625" style="9" bestFit="1" customWidth="1"/>
    <col min="4074" max="4074" width="13.5" style="9" bestFit="1" customWidth="1"/>
    <col min="4075" max="4076" width="10.875" style="9" bestFit="1" customWidth="1"/>
    <col min="4077" max="4077" width="6.25" style="9" bestFit="1" customWidth="1"/>
    <col min="4078" max="4078" width="8.875" style="9" bestFit="1" customWidth="1"/>
    <col min="4079" max="4079" width="13.875" style="9" bestFit="1" customWidth="1"/>
    <col min="4080" max="4080" width="13.25" style="9" bestFit="1" customWidth="1"/>
    <col min="4081" max="4081" width="16" style="9" bestFit="1" customWidth="1"/>
    <col min="4082" max="4082" width="11.625" style="9" bestFit="1" customWidth="1"/>
    <col min="4083" max="4083" width="16.875" style="9" customWidth="1"/>
    <col min="4084" max="4084" width="13.25" style="9" customWidth="1"/>
    <col min="4085" max="4085" width="18.375" style="9" bestFit="1" customWidth="1"/>
    <col min="4086" max="4086" width="15" style="9" bestFit="1" customWidth="1"/>
    <col min="4087" max="4087" width="14.75" style="9" bestFit="1" customWidth="1"/>
    <col min="4088" max="4088" width="14.625" style="9" bestFit="1" customWidth="1"/>
    <col min="4089" max="4089" width="13.75" style="9" bestFit="1" customWidth="1"/>
    <col min="4090" max="4090" width="14.25" style="9" bestFit="1" customWidth="1"/>
    <col min="4091" max="4091" width="15.125" style="9" customWidth="1"/>
    <col min="4092" max="4092" width="20.5" style="9" bestFit="1" customWidth="1"/>
    <col min="4093" max="4093" width="27.875" style="9" bestFit="1" customWidth="1"/>
    <col min="4094" max="4094" width="6.875" style="9" bestFit="1" customWidth="1"/>
    <col min="4095" max="4095" width="5" style="9" bestFit="1" customWidth="1"/>
    <col min="4096" max="4096" width="8" style="9" bestFit="1" customWidth="1"/>
    <col min="4097" max="4097" width="11.875" style="9" bestFit="1" customWidth="1"/>
    <col min="4098" max="4326" width="9" style="9"/>
    <col min="4327" max="4327" width="3.875" style="9" bestFit="1" customWidth="1"/>
    <col min="4328" max="4328" width="16" style="9" bestFit="1" customWidth="1"/>
    <col min="4329" max="4329" width="16.625" style="9" bestFit="1" customWidth="1"/>
    <col min="4330" max="4330" width="13.5" style="9" bestFit="1" customWidth="1"/>
    <col min="4331" max="4332" width="10.875" style="9" bestFit="1" customWidth="1"/>
    <col min="4333" max="4333" width="6.25" style="9" bestFit="1" customWidth="1"/>
    <col min="4334" max="4334" width="8.875" style="9" bestFit="1" customWidth="1"/>
    <col min="4335" max="4335" width="13.875" style="9" bestFit="1" customWidth="1"/>
    <col min="4336" max="4336" width="13.25" style="9" bestFit="1" customWidth="1"/>
    <col min="4337" max="4337" width="16" style="9" bestFit="1" customWidth="1"/>
    <col min="4338" max="4338" width="11.625" style="9" bestFit="1" customWidth="1"/>
    <col min="4339" max="4339" width="16.875" style="9" customWidth="1"/>
    <col min="4340" max="4340" width="13.25" style="9" customWidth="1"/>
    <col min="4341" max="4341" width="18.375" style="9" bestFit="1" customWidth="1"/>
    <col min="4342" max="4342" width="15" style="9" bestFit="1" customWidth="1"/>
    <col min="4343" max="4343" width="14.75" style="9" bestFit="1" customWidth="1"/>
    <col min="4344" max="4344" width="14.625" style="9" bestFit="1" customWidth="1"/>
    <col min="4345" max="4345" width="13.75" style="9" bestFit="1" customWidth="1"/>
    <col min="4346" max="4346" width="14.25" style="9" bestFit="1" customWidth="1"/>
    <col min="4347" max="4347" width="15.125" style="9" customWidth="1"/>
    <col min="4348" max="4348" width="20.5" style="9" bestFit="1" customWidth="1"/>
    <col min="4349" max="4349" width="27.875" style="9" bestFit="1" customWidth="1"/>
    <col min="4350" max="4350" width="6.875" style="9" bestFit="1" customWidth="1"/>
    <col min="4351" max="4351" width="5" style="9" bestFit="1" customWidth="1"/>
    <col min="4352" max="4352" width="8" style="9" bestFit="1" customWidth="1"/>
    <col min="4353" max="4353" width="11.875" style="9" bestFit="1" customWidth="1"/>
    <col min="4354" max="4582" width="9" style="9"/>
    <col min="4583" max="4583" width="3.875" style="9" bestFit="1" customWidth="1"/>
    <col min="4584" max="4584" width="16" style="9" bestFit="1" customWidth="1"/>
    <col min="4585" max="4585" width="16.625" style="9" bestFit="1" customWidth="1"/>
    <col min="4586" max="4586" width="13.5" style="9" bestFit="1" customWidth="1"/>
    <col min="4587" max="4588" width="10.875" style="9" bestFit="1" customWidth="1"/>
    <col min="4589" max="4589" width="6.25" style="9" bestFit="1" customWidth="1"/>
    <col min="4590" max="4590" width="8.875" style="9" bestFit="1" customWidth="1"/>
    <col min="4591" max="4591" width="13.875" style="9" bestFit="1" customWidth="1"/>
    <col min="4592" max="4592" width="13.25" style="9" bestFit="1" customWidth="1"/>
    <col min="4593" max="4593" width="16" style="9" bestFit="1" customWidth="1"/>
    <col min="4594" max="4594" width="11.625" style="9" bestFit="1" customWidth="1"/>
    <col min="4595" max="4595" width="16.875" style="9" customWidth="1"/>
    <col min="4596" max="4596" width="13.25" style="9" customWidth="1"/>
    <col min="4597" max="4597" width="18.375" style="9" bestFit="1" customWidth="1"/>
    <col min="4598" max="4598" width="15" style="9" bestFit="1" customWidth="1"/>
    <col min="4599" max="4599" width="14.75" style="9" bestFit="1" customWidth="1"/>
    <col min="4600" max="4600" width="14.625" style="9" bestFit="1" customWidth="1"/>
    <col min="4601" max="4601" width="13.75" style="9" bestFit="1" customWidth="1"/>
    <col min="4602" max="4602" width="14.25" style="9" bestFit="1" customWidth="1"/>
    <col min="4603" max="4603" width="15.125" style="9" customWidth="1"/>
    <col min="4604" max="4604" width="20.5" style="9" bestFit="1" customWidth="1"/>
    <col min="4605" max="4605" width="27.875" style="9" bestFit="1" customWidth="1"/>
    <col min="4606" max="4606" width="6.875" style="9" bestFit="1" customWidth="1"/>
    <col min="4607" max="4607" width="5" style="9" bestFit="1" customWidth="1"/>
    <col min="4608" max="4608" width="8" style="9" bestFit="1" customWidth="1"/>
    <col min="4609" max="4609" width="11.875" style="9" bestFit="1" customWidth="1"/>
    <col min="4610" max="4838" width="9" style="9"/>
    <col min="4839" max="4839" width="3.875" style="9" bestFit="1" customWidth="1"/>
    <col min="4840" max="4840" width="16" style="9" bestFit="1" customWidth="1"/>
    <col min="4841" max="4841" width="16.625" style="9" bestFit="1" customWidth="1"/>
    <col min="4842" max="4842" width="13.5" style="9" bestFit="1" customWidth="1"/>
    <col min="4843" max="4844" width="10.875" style="9" bestFit="1" customWidth="1"/>
    <col min="4845" max="4845" width="6.25" style="9" bestFit="1" customWidth="1"/>
    <col min="4846" max="4846" width="8.875" style="9" bestFit="1" customWidth="1"/>
    <col min="4847" max="4847" width="13.875" style="9" bestFit="1" customWidth="1"/>
    <col min="4848" max="4848" width="13.25" style="9" bestFit="1" customWidth="1"/>
    <col min="4849" max="4849" width="16" style="9" bestFit="1" customWidth="1"/>
    <col min="4850" max="4850" width="11.625" style="9" bestFit="1" customWidth="1"/>
    <col min="4851" max="4851" width="16.875" style="9" customWidth="1"/>
    <col min="4852" max="4852" width="13.25" style="9" customWidth="1"/>
    <col min="4853" max="4853" width="18.375" style="9" bestFit="1" customWidth="1"/>
    <col min="4854" max="4854" width="15" style="9" bestFit="1" customWidth="1"/>
    <col min="4855" max="4855" width="14.75" style="9" bestFit="1" customWidth="1"/>
    <col min="4856" max="4856" width="14.625" style="9" bestFit="1" customWidth="1"/>
    <col min="4857" max="4857" width="13.75" style="9" bestFit="1" customWidth="1"/>
    <col min="4858" max="4858" width="14.25" style="9" bestFit="1" customWidth="1"/>
    <col min="4859" max="4859" width="15.125" style="9" customWidth="1"/>
    <col min="4860" max="4860" width="20.5" style="9" bestFit="1" customWidth="1"/>
    <col min="4861" max="4861" width="27.875" style="9" bestFit="1" customWidth="1"/>
    <col min="4862" max="4862" width="6.875" style="9" bestFit="1" customWidth="1"/>
    <col min="4863" max="4863" width="5" style="9" bestFit="1" customWidth="1"/>
    <col min="4864" max="4864" width="8" style="9" bestFit="1" customWidth="1"/>
    <col min="4865" max="4865" width="11.875" style="9" bestFit="1" customWidth="1"/>
    <col min="4866" max="5094" width="9" style="9"/>
    <col min="5095" max="5095" width="3.875" style="9" bestFit="1" customWidth="1"/>
    <col min="5096" max="5096" width="16" style="9" bestFit="1" customWidth="1"/>
    <col min="5097" max="5097" width="16.625" style="9" bestFit="1" customWidth="1"/>
    <col min="5098" max="5098" width="13.5" style="9" bestFit="1" customWidth="1"/>
    <col min="5099" max="5100" width="10.875" style="9" bestFit="1" customWidth="1"/>
    <col min="5101" max="5101" width="6.25" style="9" bestFit="1" customWidth="1"/>
    <col min="5102" max="5102" width="8.875" style="9" bestFit="1" customWidth="1"/>
    <col min="5103" max="5103" width="13.875" style="9" bestFit="1" customWidth="1"/>
    <col min="5104" max="5104" width="13.25" style="9" bestFit="1" customWidth="1"/>
    <col min="5105" max="5105" width="16" style="9" bestFit="1" customWidth="1"/>
    <col min="5106" max="5106" width="11.625" style="9" bestFit="1" customWidth="1"/>
    <col min="5107" max="5107" width="16.875" style="9" customWidth="1"/>
    <col min="5108" max="5108" width="13.25" style="9" customWidth="1"/>
    <col min="5109" max="5109" width="18.375" style="9" bestFit="1" customWidth="1"/>
    <col min="5110" max="5110" width="15" style="9" bestFit="1" customWidth="1"/>
    <col min="5111" max="5111" width="14.75" style="9" bestFit="1" customWidth="1"/>
    <col min="5112" max="5112" width="14.625" style="9" bestFit="1" customWidth="1"/>
    <col min="5113" max="5113" width="13.75" style="9" bestFit="1" customWidth="1"/>
    <col min="5114" max="5114" width="14.25" style="9" bestFit="1" customWidth="1"/>
    <col min="5115" max="5115" width="15.125" style="9" customWidth="1"/>
    <col min="5116" max="5116" width="20.5" style="9" bestFit="1" customWidth="1"/>
    <col min="5117" max="5117" width="27.875" style="9" bestFit="1" customWidth="1"/>
    <col min="5118" max="5118" width="6.875" style="9" bestFit="1" customWidth="1"/>
    <col min="5119" max="5119" width="5" style="9" bestFit="1" customWidth="1"/>
    <col min="5120" max="5120" width="8" style="9" bestFit="1" customWidth="1"/>
    <col min="5121" max="5121" width="11.875" style="9" bestFit="1" customWidth="1"/>
    <col min="5122" max="5350" width="9" style="9"/>
    <col min="5351" max="5351" width="3.875" style="9" bestFit="1" customWidth="1"/>
    <col min="5352" max="5352" width="16" style="9" bestFit="1" customWidth="1"/>
    <col min="5353" max="5353" width="16.625" style="9" bestFit="1" customWidth="1"/>
    <col min="5354" max="5354" width="13.5" style="9" bestFit="1" customWidth="1"/>
    <col min="5355" max="5356" width="10.875" style="9" bestFit="1" customWidth="1"/>
    <col min="5357" max="5357" width="6.25" style="9" bestFit="1" customWidth="1"/>
    <col min="5358" max="5358" width="8.875" style="9" bestFit="1" customWidth="1"/>
    <col min="5359" max="5359" width="13.875" style="9" bestFit="1" customWidth="1"/>
    <col min="5360" max="5360" width="13.25" style="9" bestFit="1" customWidth="1"/>
    <col min="5361" max="5361" width="16" style="9" bestFit="1" customWidth="1"/>
    <col min="5362" max="5362" width="11.625" style="9" bestFit="1" customWidth="1"/>
    <col min="5363" max="5363" width="16.875" style="9" customWidth="1"/>
    <col min="5364" max="5364" width="13.25" style="9" customWidth="1"/>
    <col min="5365" max="5365" width="18.375" style="9" bestFit="1" customWidth="1"/>
    <col min="5366" max="5366" width="15" style="9" bestFit="1" customWidth="1"/>
    <col min="5367" max="5367" width="14.75" style="9" bestFit="1" customWidth="1"/>
    <col min="5368" max="5368" width="14.625" style="9" bestFit="1" customWidth="1"/>
    <col min="5369" max="5369" width="13.75" style="9" bestFit="1" customWidth="1"/>
    <col min="5370" max="5370" width="14.25" style="9" bestFit="1" customWidth="1"/>
    <col min="5371" max="5371" width="15.125" style="9" customWidth="1"/>
    <col min="5372" max="5372" width="20.5" style="9" bestFit="1" customWidth="1"/>
    <col min="5373" max="5373" width="27.875" style="9" bestFit="1" customWidth="1"/>
    <col min="5374" max="5374" width="6.875" style="9" bestFit="1" customWidth="1"/>
    <col min="5375" max="5375" width="5" style="9" bestFit="1" customWidth="1"/>
    <col min="5376" max="5376" width="8" style="9" bestFit="1" customWidth="1"/>
    <col min="5377" max="5377" width="11.875" style="9" bestFit="1" customWidth="1"/>
    <col min="5378" max="5606" width="9" style="9"/>
    <col min="5607" max="5607" width="3.875" style="9" bestFit="1" customWidth="1"/>
    <col min="5608" max="5608" width="16" style="9" bestFit="1" customWidth="1"/>
    <col min="5609" max="5609" width="16.625" style="9" bestFit="1" customWidth="1"/>
    <col min="5610" max="5610" width="13.5" style="9" bestFit="1" customWidth="1"/>
    <col min="5611" max="5612" width="10.875" style="9" bestFit="1" customWidth="1"/>
    <col min="5613" max="5613" width="6.25" style="9" bestFit="1" customWidth="1"/>
    <col min="5614" max="5614" width="8.875" style="9" bestFit="1" customWidth="1"/>
    <col min="5615" max="5615" width="13.875" style="9" bestFit="1" customWidth="1"/>
    <col min="5616" max="5616" width="13.25" style="9" bestFit="1" customWidth="1"/>
    <col min="5617" max="5617" width="16" style="9" bestFit="1" customWidth="1"/>
    <col min="5618" max="5618" width="11.625" style="9" bestFit="1" customWidth="1"/>
    <col min="5619" max="5619" width="16.875" style="9" customWidth="1"/>
    <col min="5620" max="5620" width="13.25" style="9" customWidth="1"/>
    <col min="5621" max="5621" width="18.375" style="9" bestFit="1" customWidth="1"/>
    <col min="5622" max="5622" width="15" style="9" bestFit="1" customWidth="1"/>
    <col min="5623" max="5623" width="14.75" style="9" bestFit="1" customWidth="1"/>
    <col min="5624" max="5624" width="14.625" style="9" bestFit="1" customWidth="1"/>
    <col min="5625" max="5625" width="13.75" style="9" bestFit="1" customWidth="1"/>
    <col min="5626" max="5626" width="14.25" style="9" bestFit="1" customWidth="1"/>
    <col min="5627" max="5627" width="15.125" style="9" customWidth="1"/>
    <col min="5628" max="5628" width="20.5" style="9" bestFit="1" customWidth="1"/>
    <col min="5629" max="5629" width="27.875" style="9" bestFit="1" customWidth="1"/>
    <col min="5630" max="5630" width="6.875" style="9" bestFit="1" customWidth="1"/>
    <col min="5631" max="5631" width="5" style="9" bestFit="1" customWidth="1"/>
    <col min="5632" max="5632" width="8" style="9" bestFit="1" customWidth="1"/>
    <col min="5633" max="5633" width="11.875" style="9" bestFit="1" customWidth="1"/>
    <col min="5634" max="5862" width="9" style="9"/>
    <col min="5863" max="5863" width="3.875" style="9" bestFit="1" customWidth="1"/>
    <col min="5864" max="5864" width="16" style="9" bestFit="1" customWidth="1"/>
    <col min="5865" max="5865" width="16.625" style="9" bestFit="1" customWidth="1"/>
    <col min="5866" max="5866" width="13.5" style="9" bestFit="1" customWidth="1"/>
    <col min="5867" max="5868" width="10.875" style="9" bestFit="1" customWidth="1"/>
    <col min="5869" max="5869" width="6.25" style="9" bestFit="1" customWidth="1"/>
    <col min="5870" max="5870" width="8.875" style="9" bestFit="1" customWidth="1"/>
    <col min="5871" max="5871" width="13.875" style="9" bestFit="1" customWidth="1"/>
    <col min="5872" max="5872" width="13.25" style="9" bestFit="1" customWidth="1"/>
    <col min="5873" max="5873" width="16" style="9" bestFit="1" customWidth="1"/>
    <col min="5874" max="5874" width="11.625" style="9" bestFit="1" customWidth="1"/>
    <col min="5875" max="5875" width="16.875" style="9" customWidth="1"/>
    <col min="5876" max="5876" width="13.25" style="9" customWidth="1"/>
    <col min="5877" max="5877" width="18.375" style="9" bestFit="1" customWidth="1"/>
    <col min="5878" max="5878" width="15" style="9" bestFit="1" customWidth="1"/>
    <col min="5879" max="5879" width="14.75" style="9" bestFit="1" customWidth="1"/>
    <col min="5880" max="5880" width="14.625" style="9" bestFit="1" customWidth="1"/>
    <col min="5881" max="5881" width="13.75" style="9" bestFit="1" customWidth="1"/>
    <col min="5882" max="5882" width="14.25" style="9" bestFit="1" customWidth="1"/>
    <col min="5883" max="5883" width="15.125" style="9" customWidth="1"/>
    <col min="5884" max="5884" width="20.5" style="9" bestFit="1" customWidth="1"/>
    <col min="5885" max="5885" width="27.875" style="9" bestFit="1" customWidth="1"/>
    <col min="5886" max="5886" width="6.875" style="9" bestFit="1" customWidth="1"/>
    <col min="5887" max="5887" width="5" style="9" bestFit="1" customWidth="1"/>
    <col min="5888" max="5888" width="8" style="9" bestFit="1" customWidth="1"/>
    <col min="5889" max="5889" width="11.875" style="9" bestFit="1" customWidth="1"/>
    <col min="5890" max="6118" width="9" style="9"/>
    <col min="6119" max="6119" width="3.875" style="9" bestFit="1" customWidth="1"/>
    <col min="6120" max="6120" width="16" style="9" bestFit="1" customWidth="1"/>
    <col min="6121" max="6121" width="16.625" style="9" bestFit="1" customWidth="1"/>
    <col min="6122" max="6122" width="13.5" style="9" bestFit="1" customWidth="1"/>
    <col min="6123" max="6124" width="10.875" style="9" bestFit="1" customWidth="1"/>
    <col min="6125" max="6125" width="6.25" style="9" bestFit="1" customWidth="1"/>
    <col min="6126" max="6126" width="8.875" style="9" bestFit="1" customWidth="1"/>
    <col min="6127" max="6127" width="13.875" style="9" bestFit="1" customWidth="1"/>
    <col min="6128" max="6128" width="13.25" style="9" bestFit="1" customWidth="1"/>
    <col min="6129" max="6129" width="16" style="9" bestFit="1" customWidth="1"/>
    <col min="6130" max="6130" width="11.625" style="9" bestFit="1" customWidth="1"/>
    <col min="6131" max="6131" width="16.875" style="9" customWidth="1"/>
    <col min="6132" max="6132" width="13.25" style="9" customWidth="1"/>
    <col min="6133" max="6133" width="18.375" style="9" bestFit="1" customWidth="1"/>
    <col min="6134" max="6134" width="15" style="9" bestFit="1" customWidth="1"/>
    <col min="6135" max="6135" width="14.75" style="9" bestFit="1" customWidth="1"/>
    <col min="6136" max="6136" width="14.625" style="9" bestFit="1" customWidth="1"/>
    <col min="6137" max="6137" width="13.75" style="9" bestFit="1" customWidth="1"/>
    <col min="6138" max="6138" width="14.25" style="9" bestFit="1" customWidth="1"/>
    <col min="6139" max="6139" width="15.125" style="9" customWidth="1"/>
    <col min="6140" max="6140" width="20.5" style="9" bestFit="1" customWidth="1"/>
    <col min="6141" max="6141" width="27.875" style="9" bestFit="1" customWidth="1"/>
    <col min="6142" max="6142" width="6.875" style="9" bestFit="1" customWidth="1"/>
    <col min="6143" max="6143" width="5" style="9" bestFit="1" customWidth="1"/>
    <col min="6144" max="6144" width="8" style="9" bestFit="1" customWidth="1"/>
    <col min="6145" max="6145" width="11.875" style="9" bestFit="1" customWidth="1"/>
    <col min="6146" max="6374" width="9" style="9"/>
    <col min="6375" max="6375" width="3.875" style="9" bestFit="1" customWidth="1"/>
    <col min="6376" max="6376" width="16" style="9" bestFit="1" customWidth="1"/>
    <col min="6377" max="6377" width="16.625" style="9" bestFit="1" customWidth="1"/>
    <col min="6378" max="6378" width="13.5" style="9" bestFit="1" customWidth="1"/>
    <col min="6379" max="6380" width="10.875" style="9" bestFit="1" customWidth="1"/>
    <col min="6381" max="6381" width="6.25" style="9" bestFit="1" customWidth="1"/>
    <col min="6382" max="6382" width="8.875" style="9" bestFit="1" customWidth="1"/>
    <col min="6383" max="6383" width="13.875" style="9" bestFit="1" customWidth="1"/>
    <col min="6384" max="6384" width="13.25" style="9" bestFit="1" customWidth="1"/>
    <col min="6385" max="6385" width="16" style="9" bestFit="1" customWidth="1"/>
    <col min="6386" max="6386" width="11.625" style="9" bestFit="1" customWidth="1"/>
    <col min="6387" max="6387" width="16.875" style="9" customWidth="1"/>
    <col min="6388" max="6388" width="13.25" style="9" customWidth="1"/>
    <col min="6389" max="6389" width="18.375" style="9" bestFit="1" customWidth="1"/>
    <col min="6390" max="6390" width="15" style="9" bestFit="1" customWidth="1"/>
    <col min="6391" max="6391" width="14.75" style="9" bestFit="1" customWidth="1"/>
    <col min="6392" max="6392" width="14.625" style="9" bestFit="1" customWidth="1"/>
    <col min="6393" max="6393" width="13.75" style="9" bestFit="1" customWidth="1"/>
    <col min="6394" max="6394" width="14.25" style="9" bestFit="1" customWidth="1"/>
    <col min="6395" max="6395" width="15.125" style="9" customWidth="1"/>
    <col min="6396" max="6396" width="20.5" style="9" bestFit="1" customWidth="1"/>
    <col min="6397" max="6397" width="27.875" style="9" bestFit="1" customWidth="1"/>
    <col min="6398" max="6398" width="6.875" style="9" bestFit="1" customWidth="1"/>
    <col min="6399" max="6399" width="5" style="9" bestFit="1" customWidth="1"/>
    <col min="6400" max="6400" width="8" style="9" bestFit="1" customWidth="1"/>
    <col min="6401" max="6401" width="11.875" style="9" bestFit="1" customWidth="1"/>
    <col min="6402" max="6630" width="9" style="9"/>
    <col min="6631" max="6631" width="3.875" style="9" bestFit="1" customWidth="1"/>
    <col min="6632" max="6632" width="16" style="9" bestFit="1" customWidth="1"/>
    <col min="6633" max="6633" width="16.625" style="9" bestFit="1" customWidth="1"/>
    <col min="6634" max="6634" width="13.5" style="9" bestFit="1" customWidth="1"/>
    <col min="6635" max="6636" width="10.875" style="9" bestFit="1" customWidth="1"/>
    <col min="6637" max="6637" width="6.25" style="9" bestFit="1" customWidth="1"/>
    <col min="6638" max="6638" width="8.875" style="9" bestFit="1" customWidth="1"/>
    <col min="6639" max="6639" width="13.875" style="9" bestFit="1" customWidth="1"/>
    <col min="6640" max="6640" width="13.25" style="9" bestFit="1" customWidth="1"/>
    <col min="6641" max="6641" width="16" style="9" bestFit="1" customWidth="1"/>
    <col min="6642" max="6642" width="11.625" style="9" bestFit="1" customWidth="1"/>
    <col min="6643" max="6643" width="16.875" style="9" customWidth="1"/>
    <col min="6644" max="6644" width="13.25" style="9" customWidth="1"/>
    <col min="6645" max="6645" width="18.375" style="9" bestFit="1" customWidth="1"/>
    <col min="6646" max="6646" width="15" style="9" bestFit="1" customWidth="1"/>
    <col min="6647" max="6647" width="14.75" style="9" bestFit="1" customWidth="1"/>
    <col min="6648" max="6648" width="14.625" style="9" bestFit="1" customWidth="1"/>
    <col min="6649" max="6649" width="13.75" style="9" bestFit="1" customWidth="1"/>
    <col min="6650" max="6650" width="14.25" style="9" bestFit="1" customWidth="1"/>
    <col min="6651" max="6651" width="15.125" style="9" customWidth="1"/>
    <col min="6652" max="6652" width="20.5" style="9" bestFit="1" customWidth="1"/>
    <col min="6653" max="6653" width="27.875" style="9" bestFit="1" customWidth="1"/>
    <col min="6654" max="6654" width="6.875" style="9" bestFit="1" customWidth="1"/>
    <col min="6655" max="6655" width="5" style="9" bestFit="1" customWidth="1"/>
    <col min="6656" max="6656" width="8" style="9" bestFit="1" customWidth="1"/>
    <col min="6657" max="6657" width="11.875" style="9" bestFit="1" customWidth="1"/>
    <col min="6658" max="6886" width="9" style="9"/>
    <col min="6887" max="6887" width="3.875" style="9" bestFit="1" customWidth="1"/>
    <col min="6888" max="6888" width="16" style="9" bestFit="1" customWidth="1"/>
    <col min="6889" max="6889" width="16.625" style="9" bestFit="1" customWidth="1"/>
    <col min="6890" max="6890" width="13.5" style="9" bestFit="1" customWidth="1"/>
    <col min="6891" max="6892" width="10.875" style="9" bestFit="1" customWidth="1"/>
    <col min="6893" max="6893" width="6.25" style="9" bestFit="1" customWidth="1"/>
    <col min="6894" max="6894" width="8.875" style="9" bestFit="1" customWidth="1"/>
    <col min="6895" max="6895" width="13.875" style="9" bestFit="1" customWidth="1"/>
    <col min="6896" max="6896" width="13.25" style="9" bestFit="1" customWidth="1"/>
    <col min="6897" max="6897" width="16" style="9" bestFit="1" customWidth="1"/>
    <col min="6898" max="6898" width="11.625" style="9" bestFit="1" customWidth="1"/>
    <col min="6899" max="6899" width="16.875" style="9" customWidth="1"/>
    <col min="6900" max="6900" width="13.25" style="9" customWidth="1"/>
    <col min="6901" max="6901" width="18.375" style="9" bestFit="1" customWidth="1"/>
    <col min="6902" max="6902" width="15" style="9" bestFit="1" customWidth="1"/>
    <col min="6903" max="6903" width="14.75" style="9" bestFit="1" customWidth="1"/>
    <col min="6904" max="6904" width="14.625" style="9" bestFit="1" customWidth="1"/>
    <col min="6905" max="6905" width="13.75" style="9" bestFit="1" customWidth="1"/>
    <col min="6906" max="6906" width="14.25" style="9" bestFit="1" customWidth="1"/>
    <col min="6907" max="6907" width="15.125" style="9" customWidth="1"/>
    <col min="6908" max="6908" width="20.5" style="9" bestFit="1" customWidth="1"/>
    <col min="6909" max="6909" width="27.875" style="9" bestFit="1" customWidth="1"/>
    <col min="6910" max="6910" width="6.875" style="9" bestFit="1" customWidth="1"/>
    <col min="6911" max="6911" width="5" style="9" bestFit="1" customWidth="1"/>
    <col min="6912" max="6912" width="8" style="9" bestFit="1" customWidth="1"/>
    <col min="6913" max="6913" width="11.875" style="9" bestFit="1" customWidth="1"/>
    <col min="6914" max="7142" width="9" style="9"/>
    <col min="7143" max="7143" width="3.875" style="9" bestFit="1" customWidth="1"/>
    <col min="7144" max="7144" width="16" style="9" bestFit="1" customWidth="1"/>
    <col min="7145" max="7145" width="16.625" style="9" bestFit="1" customWidth="1"/>
    <col min="7146" max="7146" width="13.5" style="9" bestFit="1" customWidth="1"/>
    <col min="7147" max="7148" width="10.875" style="9" bestFit="1" customWidth="1"/>
    <col min="7149" max="7149" width="6.25" style="9" bestFit="1" customWidth="1"/>
    <col min="7150" max="7150" width="8.875" style="9" bestFit="1" customWidth="1"/>
    <col min="7151" max="7151" width="13.875" style="9" bestFit="1" customWidth="1"/>
    <col min="7152" max="7152" width="13.25" style="9" bestFit="1" customWidth="1"/>
    <col min="7153" max="7153" width="16" style="9" bestFit="1" customWidth="1"/>
    <col min="7154" max="7154" width="11.625" style="9" bestFit="1" customWidth="1"/>
    <col min="7155" max="7155" width="16.875" style="9" customWidth="1"/>
    <col min="7156" max="7156" width="13.25" style="9" customWidth="1"/>
    <col min="7157" max="7157" width="18.375" style="9" bestFit="1" customWidth="1"/>
    <col min="7158" max="7158" width="15" style="9" bestFit="1" customWidth="1"/>
    <col min="7159" max="7159" width="14.75" style="9" bestFit="1" customWidth="1"/>
    <col min="7160" max="7160" width="14.625" style="9" bestFit="1" customWidth="1"/>
    <col min="7161" max="7161" width="13.75" style="9" bestFit="1" customWidth="1"/>
    <col min="7162" max="7162" width="14.25" style="9" bestFit="1" customWidth="1"/>
    <col min="7163" max="7163" width="15.125" style="9" customWidth="1"/>
    <col min="7164" max="7164" width="20.5" style="9" bestFit="1" customWidth="1"/>
    <col min="7165" max="7165" width="27.875" style="9" bestFit="1" customWidth="1"/>
    <col min="7166" max="7166" width="6.875" style="9" bestFit="1" customWidth="1"/>
    <col min="7167" max="7167" width="5" style="9" bestFit="1" customWidth="1"/>
    <col min="7168" max="7168" width="8" style="9" bestFit="1" customWidth="1"/>
    <col min="7169" max="7169" width="11.875" style="9" bestFit="1" customWidth="1"/>
    <col min="7170" max="7398" width="9" style="9"/>
    <col min="7399" max="7399" width="3.875" style="9" bestFit="1" customWidth="1"/>
    <col min="7400" max="7400" width="16" style="9" bestFit="1" customWidth="1"/>
    <col min="7401" max="7401" width="16.625" style="9" bestFit="1" customWidth="1"/>
    <col min="7402" max="7402" width="13.5" style="9" bestFit="1" customWidth="1"/>
    <col min="7403" max="7404" width="10.875" style="9" bestFit="1" customWidth="1"/>
    <col min="7405" max="7405" width="6.25" style="9" bestFit="1" customWidth="1"/>
    <col min="7406" max="7406" width="8.875" style="9" bestFit="1" customWidth="1"/>
    <col min="7407" max="7407" width="13.875" style="9" bestFit="1" customWidth="1"/>
    <col min="7408" max="7408" width="13.25" style="9" bestFit="1" customWidth="1"/>
    <col min="7409" max="7409" width="16" style="9" bestFit="1" customWidth="1"/>
    <col min="7410" max="7410" width="11.625" style="9" bestFit="1" customWidth="1"/>
    <col min="7411" max="7411" width="16.875" style="9" customWidth="1"/>
    <col min="7412" max="7412" width="13.25" style="9" customWidth="1"/>
    <col min="7413" max="7413" width="18.375" style="9" bestFit="1" customWidth="1"/>
    <col min="7414" max="7414" width="15" style="9" bestFit="1" customWidth="1"/>
    <col min="7415" max="7415" width="14.75" style="9" bestFit="1" customWidth="1"/>
    <col min="7416" max="7416" width="14.625" style="9" bestFit="1" customWidth="1"/>
    <col min="7417" max="7417" width="13.75" style="9" bestFit="1" customWidth="1"/>
    <col min="7418" max="7418" width="14.25" style="9" bestFit="1" customWidth="1"/>
    <col min="7419" max="7419" width="15.125" style="9" customWidth="1"/>
    <col min="7420" max="7420" width="20.5" style="9" bestFit="1" customWidth="1"/>
    <col min="7421" max="7421" width="27.875" style="9" bestFit="1" customWidth="1"/>
    <col min="7422" max="7422" width="6.875" style="9" bestFit="1" customWidth="1"/>
    <col min="7423" max="7423" width="5" style="9" bestFit="1" customWidth="1"/>
    <col min="7424" max="7424" width="8" style="9" bestFit="1" customWidth="1"/>
    <col min="7425" max="7425" width="11.875" style="9" bestFit="1" customWidth="1"/>
    <col min="7426" max="7654" width="9" style="9"/>
    <col min="7655" max="7655" width="3.875" style="9" bestFit="1" customWidth="1"/>
    <col min="7656" max="7656" width="16" style="9" bestFit="1" customWidth="1"/>
    <col min="7657" max="7657" width="16.625" style="9" bestFit="1" customWidth="1"/>
    <col min="7658" max="7658" width="13.5" style="9" bestFit="1" customWidth="1"/>
    <col min="7659" max="7660" width="10.875" style="9" bestFit="1" customWidth="1"/>
    <col min="7661" max="7661" width="6.25" style="9" bestFit="1" customWidth="1"/>
    <col min="7662" max="7662" width="8.875" style="9" bestFit="1" customWidth="1"/>
    <col min="7663" max="7663" width="13.875" style="9" bestFit="1" customWidth="1"/>
    <col min="7664" max="7664" width="13.25" style="9" bestFit="1" customWidth="1"/>
    <col min="7665" max="7665" width="16" style="9" bestFit="1" customWidth="1"/>
    <col min="7666" max="7666" width="11.625" style="9" bestFit="1" customWidth="1"/>
    <col min="7667" max="7667" width="16.875" style="9" customWidth="1"/>
    <col min="7668" max="7668" width="13.25" style="9" customWidth="1"/>
    <col min="7669" max="7669" width="18.375" style="9" bestFit="1" customWidth="1"/>
    <col min="7670" max="7670" width="15" style="9" bestFit="1" customWidth="1"/>
    <col min="7671" max="7671" width="14.75" style="9" bestFit="1" customWidth="1"/>
    <col min="7672" max="7672" width="14.625" style="9" bestFit="1" customWidth="1"/>
    <col min="7673" max="7673" width="13.75" style="9" bestFit="1" customWidth="1"/>
    <col min="7674" max="7674" width="14.25" style="9" bestFit="1" customWidth="1"/>
    <col min="7675" max="7675" width="15.125" style="9" customWidth="1"/>
    <col min="7676" max="7676" width="20.5" style="9" bestFit="1" customWidth="1"/>
    <col min="7677" max="7677" width="27.875" style="9" bestFit="1" customWidth="1"/>
    <col min="7678" max="7678" width="6.875" style="9" bestFit="1" customWidth="1"/>
    <col min="7679" max="7679" width="5" style="9" bestFit="1" customWidth="1"/>
    <col min="7680" max="7680" width="8" style="9" bestFit="1" customWidth="1"/>
    <col min="7681" max="7681" width="11.875" style="9" bestFit="1" customWidth="1"/>
    <col min="7682" max="7910" width="9" style="9"/>
    <col min="7911" max="7911" width="3.875" style="9" bestFit="1" customWidth="1"/>
    <col min="7912" max="7912" width="16" style="9" bestFit="1" customWidth="1"/>
    <col min="7913" max="7913" width="16.625" style="9" bestFit="1" customWidth="1"/>
    <col min="7914" max="7914" width="13.5" style="9" bestFit="1" customWidth="1"/>
    <col min="7915" max="7916" width="10.875" style="9" bestFit="1" customWidth="1"/>
    <col min="7917" max="7917" width="6.25" style="9" bestFit="1" customWidth="1"/>
    <col min="7918" max="7918" width="8.875" style="9" bestFit="1" customWidth="1"/>
    <col min="7919" max="7919" width="13.875" style="9" bestFit="1" customWidth="1"/>
    <col min="7920" max="7920" width="13.25" style="9" bestFit="1" customWidth="1"/>
    <col min="7921" max="7921" width="16" style="9" bestFit="1" customWidth="1"/>
    <col min="7922" max="7922" width="11.625" style="9" bestFit="1" customWidth="1"/>
    <col min="7923" max="7923" width="16.875" style="9" customWidth="1"/>
    <col min="7924" max="7924" width="13.25" style="9" customWidth="1"/>
    <col min="7925" max="7925" width="18.375" style="9" bestFit="1" customWidth="1"/>
    <col min="7926" max="7926" width="15" style="9" bestFit="1" customWidth="1"/>
    <col min="7927" max="7927" width="14.75" style="9" bestFit="1" customWidth="1"/>
    <col min="7928" max="7928" width="14.625" style="9" bestFit="1" customWidth="1"/>
    <col min="7929" max="7929" width="13.75" style="9" bestFit="1" customWidth="1"/>
    <col min="7930" max="7930" width="14.25" style="9" bestFit="1" customWidth="1"/>
    <col min="7931" max="7931" width="15.125" style="9" customWidth="1"/>
    <col min="7932" max="7932" width="20.5" style="9" bestFit="1" customWidth="1"/>
    <col min="7933" max="7933" width="27.875" style="9" bestFit="1" customWidth="1"/>
    <col min="7934" max="7934" width="6.875" style="9" bestFit="1" customWidth="1"/>
    <col min="7935" max="7935" width="5" style="9" bestFit="1" customWidth="1"/>
    <col min="7936" max="7936" width="8" style="9" bestFit="1" customWidth="1"/>
    <col min="7937" max="7937" width="11.875" style="9" bestFit="1" customWidth="1"/>
    <col min="7938" max="8166" width="9" style="9"/>
    <col min="8167" max="8167" width="3.875" style="9" bestFit="1" customWidth="1"/>
    <col min="8168" max="8168" width="16" style="9" bestFit="1" customWidth="1"/>
    <col min="8169" max="8169" width="16.625" style="9" bestFit="1" customWidth="1"/>
    <col min="8170" max="8170" width="13.5" style="9" bestFit="1" customWidth="1"/>
    <col min="8171" max="8172" width="10.875" style="9" bestFit="1" customWidth="1"/>
    <col min="8173" max="8173" width="6.25" style="9" bestFit="1" customWidth="1"/>
    <col min="8174" max="8174" width="8.875" style="9" bestFit="1" customWidth="1"/>
    <col min="8175" max="8175" width="13.875" style="9" bestFit="1" customWidth="1"/>
    <col min="8176" max="8176" width="13.25" style="9" bestFit="1" customWidth="1"/>
    <col min="8177" max="8177" width="16" style="9" bestFit="1" customWidth="1"/>
    <col min="8178" max="8178" width="11.625" style="9" bestFit="1" customWidth="1"/>
    <col min="8179" max="8179" width="16.875" style="9" customWidth="1"/>
    <col min="8180" max="8180" width="13.25" style="9" customWidth="1"/>
    <col min="8181" max="8181" width="18.375" style="9" bestFit="1" customWidth="1"/>
    <col min="8182" max="8182" width="15" style="9" bestFit="1" customWidth="1"/>
    <col min="8183" max="8183" width="14.75" style="9" bestFit="1" customWidth="1"/>
    <col min="8184" max="8184" width="14.625" style="9" bestFit="1" customWidth="1"/>
    <col min="8185" max="8185" width="13.75" style="9" bestFit="1" customWidth="1"/>
    <col min="8186" max="8186" width="14.25" style="9" bestFit="1" customWidth="1"/>
    <col min="8187" max="8187" width="15.125" style="9" customWidth="1"/>
    <col min="8188" max="8188" width="20.5" style="9" bestFit="1" customWidth="1"/>
    <col min="8189" max="8189" width="27.875" style="9" bestFit="1" customWidth="1"/>
    <col min="8190" max="8190" width="6.875" style="9" bestFit="1" customWidth="1"/>
    <col min="8191" max="8191" width="5" style="9" bestFit="1" customWidth="1"/>
    <col min="8192" max="8192" width="8" style="9" bestFit="1" customWidth="1"/>
    <col min="8193" max="8193" width="11.875" style="9" bestFit="1" customWidth="1"/>
    <col min="8194" max="8422" width="9" style="9"/>
    <col min="8423" max="8423" width="3.875" style="9" bestFit="1" customWidth="1"/>
    <col min="8424" max="8424" width="16" style="9" bestFit="1" customWidth="1"/>
    <col min="8425" max="8425" width="16.625" style="9" bestFit="1" customWidth="1"/>
    <col min="8426" max="8426" width="13.5" style="9" bestFit="1" customWidth="1"/>
    <col min="8427" max="8428" width="10.875" style="9" bestFit="1" customWidth="1"/>
    <col min="8429" max="8429" width="6.25" style="9" bestFit="1" customWidth="1"/>
    <col min="8430" max="8430" width="8.875" style="9" bestFit="1" customWidth="1"/>
    <col min="8431" max="8431" width="13.875" style="9" bestFit="1" customWidth="1"/>
    <col min="8432" max="8432" width="13.25" style="9" bestFit="1" customWidth="1"/>
    <col min="8433" max="8433" width="16" style="9" bestFit="1" customWidth="1"/>
    <col min="8434" max="8434" width="11.625" style="9" bestFit="1" customWidth="1"/>
    <col min="8435" max="8435" width="16.875" style="9" customWidth="1"/>
    <col min="8436" max="8436" width="13.25" style="9" customWidth="1"/>
    <col min="8437" max="8437" width="18.375" style="9" bestFit="1" customWidth="1"/>
    <col min="8438" max="8438" width="15" style="9" bestFit="1" customWidth="1"/>
    <col min="8439" max="8439" width="14.75" style="9" bestFit="1" customWidth="1"/>
    <col min="8440" max="8440" width="14.625" style="9" bestFit="1" customWidth="1"/>
    <col min="8441" max="8441" width="13.75" style="9" bestFit="1" customWidth="1"/>
    <col min="8442" max="8442" width="14.25" style="9" bestFit="1" customWidth="1"/>
    <col min="8443" max="8443" width="15.125" style="9" customWidth="1"/>
    <col min="8444" max="8444" width="20.5" style="9" bestFit="1" customWidth="1"/>
    <col min="8445" max="8445" width="27.875" style="9" bestFit="1" customWidth="1"/>
    <col min="8446" max="8446" width="6.875" style="9" bestFit="1" customWidth="1"/>
    <col min="8447" max="8447" width="5" style="9" bestFit="1" customWidth="1"/>
    <col min="8448" max="8448" width="8" style="9" bestFit="1" customWidth="1"/>
    <col min="8449" max="8449" width="11.875" style="9" bestFit="1" customWidth="1"/>
    <col min="8450" max="8678" width="9" style="9"/>
    <col min="8679" max="8679" width="3.875" style="9" bestFit="1" customWidth="1"/>
    <col min="8680" max="8680" width="16" style="9" bestFit="1" customWidth="1"/>
    <col min="8681" max="8681" width="16.625" style="9" bestFit="1" customWidth="1"/>
    <col min="8682" max="8682" width="13.5" style="9" bestFit="1" customWidth="1"/>
    <col min="8683" max="8684" width="10.875" style="9" bestFit="1" customWidth="1"/>
    <col min="8685" max="8685" width="6.25" style="9" bestFit="1" customWidth="1"/>
    <col min="8686" max="8686" width="8.875" style="9" bestFit="1" customWidth="1"/>
    <col min="8687" max="8687" width="13.875" style="9" bestFit="1" customWidth="1"/>
    <col min="8688" max="8688" width="13.25" style="9" bestFit="1" customWidth="1"/>
    <col min="8689" max="8689" width="16" style="9" bestFit="1" customWidth="1"/>
    <col min="8690" max="8690" width="11.625" style="9" bestFit="1" customWidth="1"/>
    <col min="8691" max="8691" width="16.875" style="9" customWidth="1"/>
    <col min="8692" max="8692" width="13.25" style="9" customWidth="1"/>
    <col min="8693" max="8693" width="18.375" style="9" bestFit="1" customWidth="1"/>
    <col min="8694" max="8694" width="15" style="9" bestFit="1" customWidth="1"/>
    <col min="8695" max="8695" width="14.75" style="9" bestFit="1" customWidth="1"/>
    <col min="8696" max="8696" width="14.625" style="9" bestFit="1" customWidth="1"/>
    <col min="8697" max="8697" width="13.75" style="9" bestFit="1" customWidth="1"/>
    <col min="8698" max="8698" width="14.25" style="9" bestFit="1" customWidth="1"/>
    <col min="8699" max="8699" width="15.125" style="9" customWidth="1"/>
    <col min="8700" max="8700" width="20.5" style="9" bestFit="1" customWidth="1"/>
    <col min="8701" max="8701" width="27.875" style="9" bestFit="1" customWidth="1"/>
    <col min="8702" max="8702" width="6.875" style="9" bestFit="1" customWidth="1"/>
    <col min="8703" max="8703" width="5" style="9" bestFit="1" customWidth="1"/>
    <col min="8704" max="8704" width="8" style="9" bestFit="1" customWidth="1"/>
    <col min="8705" max="8705" width="11.875" style="9" bestFit="1" customWidth="1"/>
    <col min="8706" max="8934" width="9" style="9"/>
    <col min="8935" max="8935" width="3.875" style="9" bestFit="1" customWidth="1"/>
    <col min="8936" max="8936" width="16" style="9" bestFit="1" customWidth="1"/>
    <col min="8937" max="8937" width="16.625" style="9" bestFit="1" customWidth="1"/>
    <col min="8938" max="8938" width="13.5" style="9" bestFit="1" customWidth="1"/>
    <col min="8939" max="8940" width="10.875" style="9" bestFit="1" customWidth="1"/>
    <col min="8941" max="8941" width="6.25" style="9" bestFit="1" customWidth="1"/>
    <col min="8942" max="8942" width="8.875" style="9" bestFit="1" customWidth="1"/>
    <col min="8943" max="8943" width="13.875" style="9" bestFit="1" customWidth="1"/>
    <col min="8944" max="8944" width="13.25" style="9" bestFit="1" customWidth="1"/>
    <col min="8945" max="8945" width="16" style="9" bestFit="1" customWidth="1"/>
    <col min="8946" max="8946" width="11.625" style="9" bestFit="1" customWidth="1"/>
    <col min="8947" max="8947" width="16.875" style="9" customWidth="1"/>
    <col min="8948" max="8948" width="13.25" style="9" customWidth="1"/>
    <col min="8949" max="8949" width="18.375" style="9" bestFit="1" customWidth="1"/>
    <col min="8950" max="8950" width="15" style="9" bestFit="1" customWidth="1"/>
    <col min="8951" max="8951" width="14.75" style="9" bestFit="1" customWidth="1"/>
    <col min="8952" max="8952" width="14.625" style="9" bestFit="1" customWidth="1"/>
    <col min="8953" max="8953" width="13.75" style="9" bestFit="1" customWidth="1"/>
    <col min="8954" max="8954" width="14.25" style="9" bestFit="1" customWidth="1"/>
    <col min="8955" max="8955" width="15.125" style="9" customWidth="1"/>
    <col min="8956" max="8956" width="20.5" style="9" bestFit="1" customWidth="1"/>
    <col min="8957" max="8957" width="27.875" style="9" bestFit="1" customWidth="1"/>
    <col min="8958" max="8958" width="6.875" style="9" bestFit="1" customWidth="1"/>
    <col min="8959" max="8959" width="5" style="9" bestFit="1" customWidth="1"/>
    <col min="8960" max="8960" width="8" style="9" bestFit="1" customWidth="1"/>
    <col min="8961" max="8961" width="11.875" style="9" bestFit="1" customWidth="1"/>
    <col min="8962" max="9190" width="9" style="9"/>
    <col min="9191" max="9191" width="3.875" style="9" bestFit="1" customWidth="1"/>
    <col min="9192" max="9192" width="16" style="9" bestFit="1" customWidth="1"/>
    <col min="9193" max="9193" width="16.625" style="9" bestFit="1" customWidth="1"/>
    <col min="9194" max="9194" width="13.5" style="9" bestFit="1" customWidth="1"/>
    <col min="9195" max="9196" width="10.875" style="9" bestFit="1" customWidth="1"/>
    <col min="9197" max="9197" width="6.25" style="9" bestFit="1" customWidth="1"/>
    <col min="9198" max="9198" width="8.875" style="9" bestFit="1" customWidth="1"/>
    <col min="9199" max="9199" width="13.875" style="9" bestFit="1" customWidth="1"/>
    <col min="9200" max="9200" width="13.25" style="9" bestFit="1" customWidth="1"/>
    <col min="9201" max="9201" width="16" style="9" bestFit="1" customWidth="1"/>
    <col min="9202" max="9202" width="11.625" style="9" bestFit="1" customWidth="1"/>
    <col min="9203" max="9203" width="16.875" style="9" customWidth="1"/>
    <col min="9204" max="9204" width="13.25" style="9" customWidth="1"/>
    <col min="9205" max="9205" width="18.375" style="9" bestFit="1" customWidth="1"/>
    <col min="9206" max="9206" width="15" style="9" bestFit="1" customWidth="1"/>
    <col min="9207" max="9207" width="14.75" style="9" bestFit="1" customWidth="1"/>
    <col min="9208" max="9208" width="14.625" style="9" bestFit="1" customWidth="1"/>
    <col min="9209" max="9209" width="13.75" style="9" bestFit="1" customWidth="1"/>
    <col min="9210" max="9210" width="14.25" style="9" bestFit="1" customWidth="1"/>
    <col min="9211" max="9211" width="15.125" style="9" customWidth="1"/>
    <col min="9212" max="9212" width="20.5" style="9" bestFit="1" customWidth="1"/>
    <col min="9213" max="9213" width="27.875" style="9" bestFit="1" customWidth="1"/>
    <col min="9214" max="9214" width="6.875" style="9" bestFit="1" customWidth="1"/>
    <col min="9215" max="9215" width="5" style="9" bestFit="1" customWidth="1"/>
    <col min="9216" max="9216" width="8" style="9" bestFit="1" customWidth="1"/>
    <col min="9217" max="9217" width="11.875" style="9" bestFit="1" customWidth="1"/>
    <col min="9218" max="9446" width="9" style="9"/>
    <col min="9447" max="9447" width="3.875" style="9" bestFit="1" customWidth="1"/>
    <col min="9448" max="9448" width="16" style="9" bestFit="1" customWidth="1"/>
    <col min="9449" max="9449" width="16.625" style="9" bestFit="1" customWidth="1"/>
    <col min="9450" max="9450" width="13.5" style="9" bestFit="1" customWidth="1"/>
    <col min="9451" max="9452" width="10.875" style="9" bestFit="1" customWidth="1"/>
    <col min="9453" max="9453" width="6.25" style="9" bestFit="1" customWidth="1"/>
    <col min="9454" max="9454" width="8.875" style="9" bestFit="1" customWidth="1"/>
    <col min="9455" max="9455" width="13.875" style="9" bestFit="1" customWidth="1"/>
    <col min="9456" max="9456" width="13.25" style="9" bestFit="1" customWidth="1"/>
    <col min="9457" max="9457" width="16" style="9" bestFit="1" customWidth="1"/>
    <col min="9458" max="9458" width="11.625" style="9" bestFit="1" customWidth="1"/>
    <col min="9459" max="9459" width="16.875" style="9" customWidth="1"/>
    <col min="9460" max="9460" width="13.25" style="9" customWidth="1"/>
    <col min="9461" max="9461" width="18.375" style="9" bestFit="1" customWidth="1"/>
    <col min="9462" max="9462" width="15" style="9" bestFit="1" customWidth="1"/>
    <col min="9463" max="9463" width="14.75" style="9" bestFit="1" customWidth="1"/>
    <col min="9464" max="9464" width="14.625" style="9" bestFit="1" customWidth="1"/>
    <col min="9465" max="9465" width="13.75" style="9" bestFit="1" customWidth="1"/>
    <col min="9466" max="9466" width="14.25" style="9" bestFit="1" customWidth="1"/>
    <col min="9467" max="9467" width="15.125" style="9" customWidth="1"/>
    <col min="9468" max="9468" width="20.5" style="9" bestFit="1" customWidth="1"/>
    <col min="9469" max="9469" width="27.875" style="9" bestFit="1" customWidth="1"/>
    <col min="9470" max="9470" width="6.875" style="9" bestFit="1" customWidth="1"/>
    <col min="9471" max="9471" width="5" style="9" bestFit="1" customWidth="1"/>
    <col min="9472" max="9472" width="8" style="9" bestFit="1" customWidth="1"/>
    <col min="9473" max="9473" width="11.875" style="9" bestFit="1" customWidth="1"/>
    <col min="9474" max="9702" width="9" style="9"/>
    <col min="9703" max="9703" width="3.875" style="9" bestFit="1" customWidth="1"/>
    <col min="9704" max="9704" width="16" style="9" bestFit="1" customWidth="1"/>
    <col min="9705" max="9705" width="16.625" style="9" bestFit="1" customWidth="1"/>
    <col min="9706" max="9706" width="13.5" style="9" bestFit="1" customWidth="1"/>
    <col min="9707" max="9708" width="10.875" style="9" bestFit="1" customWidth="1"/>
    <col min="9709" max="9709" width="6.25" style="9" bestFit="1" customWidth="1"/>
    <col min="9710" max="9710" width="8.875" style="9" bestFit="1" customWidth="1"/>
    <col min="9711" max="9711" width="13.875" style="9" bestFit="1" customWidth="1"/>
    <col min="9712" max="9712" width="13.25" style="9" bestFit="1" customWidth="1"/>
    <col min="9713" max="9713" width="16" style="9" bestFit="1" customWidth="1"/>
    <col min="9714" max="9714" width="11.625" style="9" bestFit="1" customWidth="1"/>
    <col min="9715" max="9715" width="16.875" style="9" customWidth="1"/>
    <col min="9716" max="9716" width="13.25" style="9" customWidth="1"/>
    <col min="9717" max="9717" width="18.375" style="9" bestFit="1" customWidth="1"/>
    <col min="9718" max="9718" width="15" style="9" bestFit="1" customWidth="1"/>
    <col min="9719" max="9719" width="14.75" style="9" bestFit="1" customWidth="1"/>
    <col min="9720" max="9720" width="14.625" style="9" bestFit="1" customWidth="1"/>
    <col min="9721" max="9721" width="13.75" style="9" bestFit="1" customWidth="1"/>
    <col min="9722" max="9722" width="14.25" style="9" bestFit="1" customWidth="1"/>
    <col min="9723" max="9723" width="15.125" style="9" customWidth="1"/>
    <col min="9724" max="9724" width="20.5" style="9" bestFit="1" customWidth="1"/>
    <col min="9725" max="9725" width="27.875" style="9" bestFit="1" customWidth="1"/>
    <col min="9726" max="9726" width="6.875" style="9" bestFit="1" customWidth="1"/>
    <col min="9727" max="9727" width="5" style="9" bestFit="1" customWidth="1"/>
    <col min="9728" max="9728" width="8" style="9" bestFit="1" customWidth="1"/>
    <col min="9729" max="9729" width="11.875" style="9" bestFit="1" customWidth="1"/>
    <col min="9730" max="9958" width="9" style="9"/>
    <col min="9959" max="9959" width="3.875" style="9" bestFit="1" customWidth="1"/>
    <col min="9960" max="9960" width="16" style="9" bestFit="1" customWidth="1"/>
    <col min="9961" max="9961" width="16.625" style="9" bestFit="1" customWidth="1"/>
    <col min="9962" max="9962" width="13.5" style="9" bestFit="1" customWidth="1"/>
    <col min="9963" max="9964" width="10.875" style="9" bestFit="1" customWidth="1"/>
    <col min="9965" max="9965" width="6.25" style="9" bestFit="1" customWidth="1"/>
    <col min="9966" max="9966" width="8.875" style="9" bestFit="1" customWidth="1"/>
    <col min="9967" max="9967" width="13.875" style="9" bestFit="1" customWidth="1"/>
    <col min="9968" max="9968" width="13.25" style="9" bestFit="1" customWidth="1"/>
    <col min="9969" max="9969" width="16" style="9" bestFit="1" customWidth="1"/>
    <col min="9970" max="9970" width="11.625" style="9" bestFit="1" customWidth="1"/>
    <col min="9971" max="9971" width="16.875" style="9" customWidth="1"/>
    <col min="9972" max="9972" width="13.25" style="9" customWidth="1"/>
    <col min="9973" max="9973" width="18.375" style="9" bestFit="1" customWidth="1"/>
    <col min="9974" max="9974" width="15" style="9" bestFit="1" customWidth="1"/>
    <col min="9975" max="9975" width="14.75" style="9" bestFit="1" customWidth="1"/>
    <col min="9976" max="9976" width="14.625" style="9" bestFit="1" customWidth="1"/>
    <col min="9977" max="9977" width="13.75" style="9" bestFit="1" customWidth="1"/>
    <col min="9978" max="9978" width="14.25" style="9" bestFit="1" customWidth="1"/>
    <col min="9979" max="9979" width="15.125" style="9" customWidth="1"/>
    <col min="9980" max="9980" width="20.5" style="9" bestFit="1" customWidth="1"/>
    <col min="9981" max="9981" width="27.875" style="9" bestFit="1" customWidth="1"/>
    <col min="9982" max="9982" width="6.875" style="9" bestFit="1" customWidth="1"/>
    <col min="9983" max="9983" width="5" style="9" bestFit="1" customWidth="1"/>
    <col min="9984" max="9984" width="8" style="9" bestFit="1" customWidth="1"/>
    <col min="9985" max="9985" width="11.875" style="9" bestFit="1" customWidth="1"/>
    <col min="9986" max="10214" width="9" style="9"/>
    <col min="10215" max="10215" width="3.875" style="9" bestFit="1" customWidth="1"/>
    <col min="10216" max="10216" width="16" style="9" bestFit="1" customWidth="1"/>
    <col min="10217" max="10217" width="16.625" style="9" bestFit="1" customWidth="1"/>
    <col min="10218" max="10218" width="13.5" style="9" bestFit="1" customWidth="1"/>
    <col min="10219" max="10220" width="10.875" style="9" bestFit="1" customWidth="1"/>
    <col min="10221" max="10221" width="6.25" style="9" bestFit="1" customWidth="1"/>
    <col min="10222" max="10222" width="8.875" style="9" bestFit="1" customWidth="1"/>
    <col min="10223" max="10223" width="13.875" style="9" bestFit="1" customWidth="1"/>
    <col min="10224" max="10224" width="13.25" style="9" bestFit="1" customWidth="1"/>
    <col min="10225" max="10225" width="16" style="9" bestFit="1" customWidth="1"/>
    <col min="10226" max="10226" width="11.625" style="9" bestFit="1" customWidth="1"/>
    <col min="10227" max="10227" width="16.875" style="9" customWidth="1"/>
    <col min="10228" max="10228" width="13.25" style="9" customWidth="1"/>
    <col min="10229" max="10229" width="18.375" style="9" bestFit="1" customWidth="1"/>
    <col min="10230" max="10230" width="15" style="9" bestFit="1" customWidth="1"/>
    <col min="10231" max="10231" width="14.75" style="9" bestFit="1" customWidth="1"/>
    <col min="10232" max="10232" width="14.625" style="9" bestFit="1" customWidth="1"/>
    <col min="10233" max="10233" width="13.75" style="9" bestFit="1" customWidth="1"/>
    <col min="10234" max="10234" width="14.25" style="9" bestFit="1" customWidth="1"/>
    <col min="10235" max="10235" width="15.125" style="9" customWidth="1"/>
    <col min="10236" max="10236" width="20.5" style="9" bestFit="1" customWidth="1"/>
    <col min="10237" max="10237" width="27.875" style="9" bestFit="1" customWidth="1"/>
    <col min="10238" max="10238" width="6.875" style="9" bestFit="1" customWidth="1"/>
    <col min="10239" max="10239" width="5" style="9" bestFit="1" customWidth="1"/>
    <col min="10240" max="10240" width="8" style="9" bestFit="1" customWidth="1"/>
    <col min="10241" max="10241" width="11.875" style="9" bestFit="1" customWidth="1"/>
    <col min="10242" max="10470" width="9" style="9"/>
    <col min="10471" max="10471" width="3.875" style="9" bestFit="1" customWidth="1"/>
    <col min="10472" max="10472" width="16" style="9" bestFit="1" customWidth="1"/>
    <col min="10473" max="10473" width="16.625" style="9" bestFit="1" customWidth="1"/>
    <col min="10474" max="10474" width="13.5" style="9" bestFit="1" customWidth="1"/>
    <col min="10475" max="10476" width="10.875" style="9" bestFit="1" customWidth="1"/>
    <col min="10477" max="10477" width="6.25" style="9" bestFit="1" customWidth="1"/>
    <col min="10478" max="10478" width="8.875" style="9" bestFit="1" customWidth="1"/>
    <col min="10479" max="10479" width="13.875" style="9" bestFit="1" customWidth="1"/>
    <col min="10480" max="10480" width="13.25" style="9" bestFit="1" customWidth="1"/>
    <col min="10481" max="10481" width="16" style="9" bestFit="1" customWidth="1"/>
    <col min="10482" max="10482" width="11.625" style="9" bestFit="1" customWidth="1"/>
    <col min="10483" max="10483" width="16.875" style="9" customWidth="1"/>
    <col min="10484" max="10484" width="13.25" style="9" customWidth="1"/>
    <col min="10485" max="10485" width="18.375" style="9" bestFit="1" customWidth="1"/>
    <col min="10486" max="10486" width="15" style="9" bestFit="1" customWidth="1"/>
    <col min="10487" max="10487" width="14.75" style="9" bestFit="1" customWidth="1"/>
    <col min="10488" max="10488" width="14.625" style="9" bestFit="1" customWidth="1"/>
    <col min="10489" max="10489" width="13.75" style="9" bestFit="1" customWidth="1"/>
    <col min="10490" max="10490" width="14.25" style="9" bestFit="1" customWidth="1"/>
    <col min="10491" max="10491" width="15.125" style="9" customWidth="1"/>
    <col min="10492" max="10492" width="20.5" style="9" bestFit="1" customWidth="1"/>
    <col min="10493" max="10493" width="27.875" style="9" bestFit="1" customWidth="1"/>
    <col min="10494" max="10494" width="6.875" style="9" bestFit="1" customWidth="1"/>
    <col min="10495" max="10495" width="5" style="9" bestFit="1" customWidth="1"/>
    <col min="10496" max="10496" width="8" style="9" bestFit="1" customWidth="1"/>
    <col min="10497" max="10497" width="11.875" style="9" bestFit="1" customWidth="1"/>
    <col min="10498" max="10726" width="9" style="9"/>
    <col min="10727" max="10727" width="3.875" style="9" bestFit="1" customWidth="1"/>
    <col min="10728" max="10728" width="16" style="9" bestFit="1" customWidth="1"/>
    <col min="10729" max="10729" width="16.625" style="9" bestFit="1" customWidth="1"/>
    <col min="10730" max="10730" width="13.5" style="9" bestFit="1" customWidth="1"/>
    <col min="10731" max="10732" width="10.875" style="9" bestFit="1" customWidth="1"/>
    <col min="10733" max="10733" width="6.25" style="9" bestFit="1" customWidth="1"/>
    <col min="10734" max="10734" width="8.875" style="9" bestFit="1" customWidth="1"/>
    <col min="10735" max="10735" width="13.875" style="9" bestFit="1" customWidth="1"/>
    <col min="10736" max="10736" width="13.25" style="9" bestFit="1" customWidth="1"/>
    <col min="10737" max="10737" width="16" style="9" bestFit="1" customWidth="1"/>
    <col min="10738" max="10738" width="11.625" style="9" bestFit="1" customWidth="1"/>
    <col min="10739" max="10739" width="16.875" style="9" customWidth="1"/>
    <col min="10740" max="10740" width="13.25" style="9" customWidth="1"/>
    <col min="10741" max="10741" width="18.375" style="9" bestFit="1" customWidth="1"/>
    <col min="10742" max="10742" width="15" style="9" bestFit="1" customWidth="1"/>
    <col min="10743" max="10743" width="14.75" style="9" bestFit="1" customWidth="1"/>
    <col min="10744" max="10744" width="14.625" style="9" bestFit="1" customWidth="1"/>
    <col min="10745" max="10745" width="13.75" style="9" bestFit="1" customWidth="1"/>
    <col min="10746" max="10746" width="14.25" style="9" bestFit="1" customWidth="1"/>
    <col min="10747" max="10747" width="15.125" style="9" customWidth="1"/>
    <col min="10748" max="10748" width="20.5" style="9" bestFit="1" customWidth="1"/>
    <col min="10749" max="10749" width="27.875" style="9" bestFit="1" customWidth="1"/>
    <col min="10750" max="10750" width="6.875" style="9" bestFit="1" customWidth="1"/>
    <col min="10751" max="10751" width="5" style="9" bestFit="1" customWidth="1"/>
    <col min="10752" max="10752" width="8" style="9" bestFit="1" customWidth="1"/>
    <col min="10753" max="10753" width="11.875" style="9" bestFit="1" customWidth="1"/>
    <col min="10754" max="10982" width="9" style="9"/>
    <col min="10983" max="10983" width="3.875" style="9" bestFit="1" customWidth="1"/>
    <col min="10984" max="10984" width="16" style="9" bestFit="1" customWidth="1"/>
    <col min="10985" max="10985" width="16.625" style="9" bestFit="1" customWidth="1"/>
    <col min="10986" max="10986" width="13.5" style="9" bestFit="1" customWidth="1"/>
    <col min="10987" max="10988" width="10.875" style="9" bestFit="1" customWidth="1"/>
    <col min="10989" max="10989" width="6.25" style="9" bestFit="1" customWidth="1"/>
    <col min="10990" max="10990" width="8.875" style="9" bestFit="1" customWidth="1"/>
    <col min="10991" max="10991" width="13.875" style="9" bestFit="1" customWidth="1"/>
    <col min="10992" max="10992" width="13.25" style="9" bestFit="1" customWidth="1"/>
    <col min="10993" max="10993" width="16" style="9" bestFit="1" customWidth="1"/>
    <col min="10994" max="10994" width="11.625" style="9" bestFit="1" customWidth="1"/>
    <col min="10995" max="10995" width="16.875" style="9" customWidth="1"/>
    <col min="10996" max="10996" width="13.25" style="9" customWidth="1"/>
    <col min="10997" max="10997" width="18.375" style="9" bestFit="1" customWidth="1"/>
    <col min="10998" max="10998" width="15" style="9" bestFit="1" customWidth="1"/>
    <col min="10999" max="10999" width="14.75" style="9" bestFit="1" customWidth="1"/>
    <col min="11000" max="11000" width="14.625" style="9" bestFit="1" customWidth="1"/>
    <col min="11001" max="11001" width="13.75" style="9" bestFit="1" customWidth="1"/>
    <col min="11002" max="11002" width="14.25" style="9" bestFit="1" customWidth="1"/>
    <col min="11003" max="11003" width="15.125" style="9" customWidth="1"/>
    <col min="11004" max="11004" width="20.5" style="9" bestFit="1" customWidth="1"/>
    <col min="11005" max="11005" width="27.875" style="9" bestFit="1" customWidth="1"/>
    <col min="11006" max="11006" width="6.875" style="9" bestFit="1" customWidth="1"/>
    <col min="11007" max="11007" width="5" style="9" bestFit="1" customWidth="1"/>
    <col min="11008" max="11008" width="8" style="9" bestFit="1" customWidth="1"/>
    <col min="11009" max="11009" width="11.875" style="9" bestFit="1" customWidth="1"/>
    <col min="11010" max="11238" width="9" style="9"/>
    <col min="11239" max="11239" width="3.875" style="9" bestFit="1" customWidth="1"/>
    <col min="11240" max="11240" width="16" style="9" bestFit="1" customWidth="1"/>
    <col min="11241" max="11241" width="16.625" style="9" bestFit="1" customWidth="1"/>
    <col min="11242" max="11242" width="13.5" style="9" bestFit="1" customWidth="1"/>
    <col min="11243" max="11244" width="10.875" style="9" bestFit="1" customWidth="1"/>
    <col min="11245" max="11245" width="6.25" style="9" bestFit="1" customWidth="1"/>
    <col min="11246" max="11246" width="8.875" style="9" bestFit="1" customWidth="1"/>
    <col min="11247" max="11247" width="13.875" style="9" bestFit="1" customWidth="1"/>
    <col min="11248" max="11248" width="13.25" style="9" bestFit="1" customWidth="1"/>
    <col min="11249" max="11249" width="16" style="9" bestFit="1" customWidth="1"/>
    <col min="11250" max="11250" width="11.625" style="9" bestFit="1" customWidth="1"/>
    <col min="11251" max="11251" width="16.875" style="9" customWidth="1"/>
    <col min="11252" max="11252" width="13.25" style="9" customWidth="1"/>
    <col min="11253" max="11253" width="18.375" style="9" bestFit="1" customWidth="1"/>
    <col min="11254" max="11254" width="15" style="9" bestFit="1" customWidth="1"/>
    <col min="11255" max="11255" width="14.75" style="9" bestFit="1" customWidth="1"/>
    <col min="11256" max="11256" width="14.625" style="9" bestFit="1" customWidth="1"/>
    <col min="11257" max="11257" width="13.75" style="9" bestFit="1" customWidth="1"/>
    <col min="11258" max="11258" width="14.25" style="9" bestFit="1" customWidth="1"/>
    <col min="11259" max="11259" width="15.125" style="9" customWidth="1"/>
    <col min="11260" max="11260" width="20.5" style="9" bestFit="1" customWidth="1"/>
    <col min="11261" max="11261" width="27.875" style="9" bestFit="1" customWidth="1"/>
    <col min="11262" max="11262" width="6.875" style="9" bestFit="1" customWidth="1"/>
    <col min="11263" max="11263" width="5" style="9" bestFit="1" customWidth="1"/>
    <col min="11264" max="11264" width="8" style="9" bestFit="1" customWidth="1"/>
    <col min="11265" max="11265" width="11.875" style="9" bestFit="1" customWidth="1"/>
    <col min="11266" max="11494" width="9" style="9"/>
    <col min="11495" max="11495" width="3.875" style="9" bestFit="1" customWidth="1"/>
    <col min="11496" max="11496" width="16" style="9" bestFit="1" customWidth="1"/>
    <col min="11497" max="11497" width="16.625" style="9" bestFit="1" customWidth="1"/>
    <col min="11498" max="11498" width="13.5" style="9" bestFit="1" customWidth="1"/>
    <col min="11499" max="11500" width="10.875" style="9" bestFit="1" customWidth="1"/>
    <col min="11501" max="11501" width="6.25" style="9" bestFit="1" customWidth="1"/>
    <col min="11502" max="11502" width="8.875" style="9" bestFit="1" customWidth="1"/>
    <col min="11503" max="11503" width="13.875" style="9" bestFit="1" customWidth="1"/>
    <col min="11504" max="11504" width="13.25" style="9" bestFit="1" customWidth="1"/>
    <col min="11505" max="11505" width="16" style="9" bestFit="1" customWidth="1"/>
    <col min="11506" max="11506" width="11.625" style="9" bestFit="1" customWidth="1"/>
    <col min="11507" max="11507" width="16.875" style="9" customWidth="1"/>
    <col min="11508" max="11508" width="13.25" style="9" customWidth="1"/>
    <col min="11509" max="11509" width="18.375" style="9" bestFit="1" customWidth="1"/>
    <col min="11510" max="11510" width="15" style="9" bestFit="1" customWidth="1"/>
    <col min="11511" max="11511" width="14.75" style="9" bestFit="1" customWidth="1"/>
    <col min="11512" max="11512" width="14.625" style="9" bestFit="1" customWidth="1"/>
    <col min="11513" max="11513" width="13.75" style="9" bestFit="1" customWidth="1"/>
    <col min="11514" max="11514" width="14.25" style="9" bestFit="1" customWidth="1"/>
    <col min="11515" max="11515" width="15.125" style="9" customWidth="1"/>
    <col min="11516" max="11516" width="20.5" style="9" bestFit="1" customWidth="1"/>
    <col min="11517" max="11517" width="27.875" style="9" bestFit="1" customWidth="1"/>
    <col min="11518" max="11518" width="6.875" style="9" bestFit="1" customWidth="1"/>
    <col min="11519" max="11519" width="5" style="9" bestFit="1" customWidth="1"/>
    <col min="11520" max="11520" width="8" style="9" bestFit="1" customWidth="1"/>
    <col min="11521" max="11521" width="11.875" style="9" bestFit="1" customWidth="1"/>
    <col min="11522" max="11750" width="9" style="9"/>
    <col min="11751" max="11751" width="3.875" style="9" bestFit="1" customWidth="1"/>
    <col min="11752" max="11752" width="16" style="9" bestFit="1" customWidth="1"/>
    <col min="11753" max="11753" width="16.625" style="9" bestFit="1" customWidth="1"/>
    <col min="11754" max="11754" width="13.5" style="9" bestFit="1" customWidth="1"/>
    <col min="11755" max="11756" width="10.875" style="9" bestFit="1" customWidth="1"/>
    <col min="11757" max="11757" width="6.25" style="9" bestFit="1" customWidth="1"/>
    <col min="11758" max="11758" width="8.875" style="9" bestFit="1" customWidth="1"/>
    <col min="11759" max="11759" width="13.875" style="9" bestFit="1" customWidth="1"/>
    <col min="11760" max="11760" width="13.25" style="9" bestFit="1" customWidth="1"/>
    <col min="11761" max="11761" width="16" style="9" bestFit="1" customWidth="1"/>
    <col min="11762" max="11762" width="11.625" style="9" bestFit="1" customWidth="1"/>
    <col min="11763" max="11763" width="16.875" style="9" customWidth="1"/>
    <col min="11764" max="11764" width="13.25" style="9" customWidth="1"/>
    <col min="11765" max="11765" width="18.375" style="9" bestFit="1" customWidth="1"/>
    <col min="11766" max="11766" width="15" style="9" bestFit="1" customWidth="1"/>
    <col min="11767" max="11767" width="14.75" style="9" bestFit="1" customWidth="1"/>
    <col min="11768" max="11768" width="14.625" style="9" bestFit="1" customWidth="1"/>
    <col min="11769" max="11769" width="13.75" style="9" bestFit="1" customWidth="1"/>
    <col min="11770" max="11770" width="14.25" style="9" bestFit="1" customWidth="1"/>
    <col min="11771" max="11771" width="15.125" style="9" customWidth="1"/>
    <col min="11772" max="11772" width="20.5" style="9" bestFit="1" customWidth="1"/>
    <col min="11773" max="11773" width="27.875" style="9" bestFit="1" customWidth="1"/>
    <col min="11774" max="11774" width="6.875" style="9" bestFit="1" customWidth="1"/>
    <col min="11775" max="11775" width="5" style="9" bestFit="1" customWidth="1"/>
    <col min="11776" max="11776" width="8" style="9" bestFit="1" customWidth="1"/>
    <col min="11777" max="11777" width="11.875" style="9" bestFit="1" customWidth="1"/>
    <col min="11778" max="12006" width="9" style="9"/>
    <col min="12007" max="12007" width="3.875" style="9" bestFit="1" customWidth="1"/>
    <col min="12008" max="12008" width="16" style="9" bestFit="1" customWidth="1"/>
    <col min="12009" max="12009" width="16.625" style="9" bestFit="1" customWidth="1"/>
    <col min="12010" max="12010" width="13.5" style="9" bestFit="1" customWidth="1"/>
    <col min="12011" max="12012" width="10.875" style="9" bestFit="1" customWidth="1"/>
    <col min="12013" max="12013" width="6.25" style="9" bestFit="1" customWidth="1"/>
    <col min="12014" max="12014" width="8.875" style="9" bestFit="1" customWidth="1"/>
    <col min="12015" max="12015" width="13.875" style="9" bestFit="1" customWidth="1"/>
    <col min="12016" max="12016" width="13.25" style="9" bestFit="1" customWidth="1"/>
    <col min="12017" max="12017" width="16" style="9" bestFit="1" customWidth="1"/>
    <col min="12018" max="12018" width="11.625" style="9" bestFit="1" customWidth="1"/>
    <col min="12019" max="12019" width="16.875" style="9" customWidth="1"/>
    <col min="12020" max="12020" width="13.25" style="9" customWidth="1"/>
    <col min="12021" max="12021" width="18.375" style="9" bestFit="1" customWidth="1"/>
    <col min="12022" max="12022" width="15" style="9" bestFit="1" customWidth="1"/>
    <col min="12023" max="12023" width="14.75" style="9" bestFit="1" customWidth="1"/>
    <col min="12024" max="12024" width="14.625" style="9" bestFit="1" customWidth="1"/>
    <col min="12025" max="12025" width="13.75" style="9" bestFit="1" customWidth="1"/>
    <col min="12026" max="12026" width="14.25" style="9" bestFit="1" customWidth="1"/>
    <col min="12027" max="12027" width="15.125" style="9" customWidth="1"/>
    <col min="12028" max="12028" width="20.5" style="9" bestFit="1" customWidth="1"/>
    <col min="12029" max="12029" width="27.875" style="9" bestFit="1" customWidth="1"/>
    <col min="12030" max="12030" width="6.875" style="9" bestFit="1" customWidth="1"/>
    <col min="12031" max="12031" width="5" style="9" bestFit="1" customWidth="1"/>
    <col min="12032" max="12032" width="8" style="9" bestFit="1" customWidth="1"/>
    <col min="12033" max="12033" width="11.875" style="9" bestFit="1" customWidth="1"/>
    <col min="12034" max="12262" width="9" style="9"/>
    <col min="12263" max="12263" width="3.875" style="9" bestFit="1" customWidth="1"/>
    <col min="12264" max="12264" width="16" style="9" bestFit="1" customWidth="1"/>
    <col min="12265" max="12265" width="16.625" style="9" bestFit="1" customWidth="1"/>
    <col min="12266" max="12266" width="13.5" style="9" bestFit="1" customWidth="1"/>
    <col min="12267" max="12268" width="10.875" style="9" bestFit="1" customWidth="1"/>
    <col min="12269" max="12269" width="6.25" style="9" bestFit="1" customWidth="1"/>
    <col min="12270" max="12270" width="8.875" style="9" bestFit="1" customWidth="1"/>
    <col min="12271" max="12271" width="13.875" style="9" bestFit="1" customWidth="1"/>
    <col min="12272" max="12272" width="13.25" style="9" bestFit="1" customWidth="1"/>
    <col min="12273" max="12273" width="16" style="9" bestFit="1" customWidth="1"/>
    <col min="12274" max="12274" width="11.625" style="9" bestFit="1" customWidth="1"/>
    <col min="12275" max="12275" width="16.875" style="9" customWidth="1"/>
    <col min="12276" max="12276" width="13.25" style="9" customWidth="1"/>
    <col min="12277" max="12277" width="18.375" style="9" bestFit="1" customWidth="1"/>
    <col min="12278" max="12278" width="15" style="9" bestFit="1" customWidth="1"/>
    <col min="12279" max="12279" width="14.75" style="9" bestFit="1" customWidth="1"/>
    <col min="12280" max="12280" width="14.625" style="9" bestFit="1" customWidth="1"/>
    <col min="12281" max="12281" width="13.75" style="9" bestFit="1" customWidth="1"/>
    <col min="12282" max="12282" width="14.25" style="9" bestFit="1" customWidth="1"/>
    <col min="12283" max="12283" width="15.125" style="9" customWidth="1"/>
    <col min="12284" max="12284" width="20.5" style="9" bestFit="1" customWidth="1"/>
    <col min="12285" max="12285" width="27.875" style="9" bestFit="1" customWidth="1"/>
    <col min="12286" max="12286" width="6.875" style="9" bestFit="1" customWidth="1"/>
    <col min="12287" max="12287" width="5" style="9" bestFit="1" customWidth="1"/>
    <col min="12288" max="12288" width="8" style="9" bestFit="1" customWidth="1"/>
    <col min="12289" max="12289" width="11.875" style="9" bestFit="1" customWidth="1"/>
    <col min="12290" max="12518" width="9" style="9"/>
    <col min="12519" max="12519" width="3.875" style="9" bestFit="1" customWidth="1"/>
    <col min="12520" max="12520" width="16" style="9" bestFit="1" customWidth="1"/>
    <col min="12521" max="12521" width="16.625" style="9" bestFit="1" customWidth="1"/>
    <col min="12522" max="12522" width="13.5" style="9" bestFit="1" customWidth="1"/>
    <col min="12523" max="12524" width="10.875" style="9" bestFit="1" customWidth="1"/>
    <col min="12525" max="12525" width="6.25" style="9" bestFit="1" customWidth="1"/>
    <col min="12526" max="12526" width="8.875" style="9" bestFit="1" customWidth="1"/>
    <col min="12527" max="12527" width="13.875" style="9" bestFit="1" customWidth="1"/>
    <col min="12528" max="12528" width="13.25" style="9" bestFit="1" customWidth="1"/>
    <col min="12529" max="12529" width="16" style="9" bestFit="1" customWidth="1"/>
    <col min="12530" max="12530" width="11.625" style="9" bestFit="1" customWidth="1"/>
    <col min="12531" max="12531" width="16.875" style="9" customWidth="1"/>
    <col min="12532" max="12532" width="13.25" style="9" customWidth="1"/>
    <col min="12533" max="12533" width="18.375" style="9" bestFit="1" customWidth="1"/>
    <col min="12534" max="12534" width="15" style="9" bestFit="1" customWidth="1"/>
    <col min="12535" max="12535" width="14.75" style="9" bestFit="1" customWidth="1"/>
    <col min="12536" max="12536" width="14.625" style="9" bestFit="1" customWidth="1"/>
    <col min="12537" max="12537" width="13.75" style="9" bestFit="1" customWidth="1"/>
    <col min="12538" max="12538" width="14.25" style="9" bestFit="1" customWidth="1"/>
    <col min="12539" max="12539" width="15.125" style="9" customWidth="1"/>
    <col min="12540" max="12540" width="20.5" style="9" bestFit="1" customWidth="1"/>
    <col min="12541" max="12541" width="27.875" style="9" bestFit="1" customWidth="1"/>
    <col min="12542" max="12542" width="6.875" style="9" bestFit="1" customWidth="1"/>
    <col min="12543" max="12543" width="5" style="9" bestFit="1" customWidth="1"/>
    <col min="12544" max="12544" width="8" style="9" bestFit="1" customWidth="1"/>
    <col min="12545" max="12545" width="11.875" style="9" bestFit="1" customWidth="1"/>
    <col min="12546" max="12774" width="9" style="9"/>
    <col min="12775" max="12775" width="3.875" style="9" bestFit="1" customWidth="1"/>
    <col min="12776" max="12776" width="16" style="9" bestFit="1" customWidth="1"/>
    <col min="12777" max="12777" width="16.625" style="9" bestFit="1" customWidth="1"/>
    <col min="12778" max="12778" width="13.5" style="9" bestFit="1" customWidth="1"/>
    <col min="12779" max="12780" width="10.875" style="9" bestFit="1" customWidth="1"/>
    <col min="12781" max="12781" width="6.25" style="9" bestFit="1" customWidth="1"/>
    <col min="12782" max="12782" width="8.875" style="9" bestFit="1" customWidth="1"/>
    <col min="12783" max="12783" width="13.875" style="9" bestFit="1" customWidth="1"/>
    <col min="12784" max="12784" width="13.25" style="9" bestFit="1" customWidth="1"/>
    <col min="12785" max="12785" width="16" style="9" bestFit="1" customWidth="1"/>
    <col min="12786" max="12786" width="11.625" style="9" bestFit="1" customWidth="1"/>
    <col min="12787" max="12787" width="16.875" style="9" customWidth="1"/>
    <col min="12788" max="12788" width="13.25" style="9" customWidth="1"/>
    <col min="12789" max="12789" width="18.375" style="9" bestFit="1" customWidth="1"/>
    <col min="12790" max="12790" width="15" style="9" bestFit="1" customWidth="1"/>
    <col min="12791" max="12791" width="14.75" style="9" bestFit="1" customWidth="1"/>
    <col min="12792" max="12792" width="14.625" style="9" bestFit="1" customWidth="1"/>
    <col min="12793" max="12793" width="13.75" style="9" bestFit="1" customWidth="1"/>
    <col min="12794" max="12794" width="14.25" style="9" bestFit="1" customWidth="1"/>
    <col min="12795" max="12795" width="15.125" style="9" customWidth="1"/>
    <col min="12796" max="12796" width="20.5" style="9" bestFit="1" customWidth="1"/>
    <col min="12797" max="12797" width="27.875" style="9" bestFit="1" customWidth="1"/>
    <col min="12798" max="12798" width="6.875" style="9" bestFit="1" customWidth="1"/>
    <col min="12799" max="12799" width="5" style="9" bestFit="1" customWidth="1"/>
    <col min="12800" max="12800" width="8" style="9" bestFit="1" customWidth="1"/>
    <col min="12801" max="12801" width="11.875" style="9" bestFit="1" customWidth="1"/>
    <col min="12802" max="13030" width="9" style="9"/>
    <col min="13031" max="13031" width="3.875" style="9" bestFit="1" customWidth="1"/>
    <col min="13032" max="13032" width="16" style="9" bestFit="1" customWidth="1"/>
    <col min="13033" max="13033" width="16.625" style="9" bestFit="1" customWidth="1"/>
    <col min="13034" max="13034" width="13.5" style="9" bestFit="1" customWidth="1"/>
    <col min="13035" max="13036" width="10.875" style="9" bestFit="1" customWidth="1"/>
    <col min="13037" max="13037" width="6.25" style="9" bestFit="1" customWidth="1"/>
    <col min="13038" max="13038" width="8.875" style="9" bestFit="1" customWidth="1"/>
    <col min="13039" max="13039" width="13.875" style="9" bestFit="1" customWidth="1"/>
    <col min="13040" max="13040" width="13.25" style="9" bestFit="1" customWidth="1"/>
    <col min="13041" max="13041" width="16" style="9" bestFit="1" customWidth="1"/>
    <col min="13042" max="13042" width="11.625" style="9" bestFit="1" customWidth="1"/>
    <col min="13043" max="13043" width="16.875" style="9" customWidth="1"/>
    <col min="13044" max="13044" width="13.25" style="9" customWidth="1"/>
    <col min="13045" max="13045" width="18.375" style="9" bestFit="1" customWidth="1"/>
    <col min="13046" max="13046" width="15" style="9" bestFit="1" customWidth="1"/>
    <col min="13047" max="13047" width="14.75" style="9" bestFit="1" customWidth="1"/>
    <col min="13048" max="13048" width="14.625" style="9" bestFit="1" customWidth="1"/>
    <col min="13049" max="13049" width="13.75" style="9" bestFit="1" customWidth="1"/>
    <col min="13050" max="13050" width="14.25" style="9" bestFit="1" customWidth="1"/>
    <col min="13051" max="13051" width="15.125" style="9" customWidth="1"/>
    <col min="13052" max="13052" width="20.5" style="9" bestFit="1" customWidth="1"/>
    <col min="13053" max="13053" width="27.875" style="9" bestFit="1" customWidth="1"/>
    <col min="13054" max="13054" width="6.875" style="9" bestFit="1" customWidth="1"/>
    <col min="13055" max="13055" width="5" style="9" bestFit="1" customWidth="1"/>
    <col min="13056" max="13056" width="8" style="9" bestFit="1" customWidth="1"/>
    <col min="13057" max="13057" width="11.875" style="9" bestFit="1" customWidth="1"/>
    <col min="13058" max="13286" width="9" style="9"/>
    <col min="13287" max="13287" width="3.875" style="9" bestFit="1" customWidth="1"/>
    <col min="13288" max="13288" width="16" style="9" bestFit="1" customWidth="1"/>
    <col min="13289" max="13289" width="16.625" style="9" bestFit="1" customWidth="1"/>
    <col min="13290" max="13290" width="13.5" style="9" bestFit="1" customWidth="1"/>
    <col min="13291" max="13292" width="10.875" style="9" bestFit="1" customWidth="1"/>
    <col min="13293" max="13293" width="6.25" style="9" bestFit="1" customWidth="1"/>
    <col min="13294" max="13294" width="8.875" style="9" bestFit="1" customWidth="1"/>
    <col min="13295" max="13295" width="13.875" style="9" bestFit="1" customWidth="1"/>
    <col min="13296" max="13296" width="13.25" style="9" bestFit="1" customWidth="1"/>
    <col min="13297" max="13297" width="16" style="9" bestFit="1" customWidth="1"/>
    <col min="13298" max="13298" width="11.625" style="9" bestFit="1" customWidth="1"/>
    <col min="13299" max="13299" width="16.875" style="9" customWidth="1"/>
    <col min="13300" max="13300" width="13.25" style="9" customWidth="1"/>
    <col min="13301" max="13301" width="18.375" style="9" bestFit="1" customWidth="1"/>
    <col min="13302" max="13302" width="15" style="9" bestFit="1" customWidth="1"/>
    <col min="13303" max="13303" width="14.75" style="9" bestFit="1" customWidth="1"/>
    <col min="13304" max="13304" width="14.625" style="9" bestFit="1" customWidth="1"/>
    <col min="13305" max="13305" width="13.75" style="9" bestFit="1" customWidth="1"/>
    <col min="13306" max="13306" width="14.25" style="9" bestFit="1" customWidth="1"/>
    <col min="13307" max="13307" width="15.125" style="9" customWidth="1"/>
    <col min="13308" max="13308" width="20.5" style="9" bestFit="1" customWidth="1"/>
    <col min="13309" max="13309" width="27.875" style="9" bestFit="1" customWidth="1"/>
    <col min="13310" max="13310" width="6.875" style="9" bestFit="1" customWidth="1"/>
    <col min="13311" max="13311" width="5" style="9" bestFit="1" customWidth="1"/>
    <col min="13312" max="13312" width="8" style="9" bestFit="1" customWidth="1"/>
    <col min="13313" max="13313" width="11.875" style="9" bestFit="1" customWidth="1"/>
    <col min="13314" max="13542" width="9" style="9"/>
    <col min="13543" max="13543" width="3.875" style="9" bestFit="1" customWidth="1"/>
    <col min="13544" max="13544" width="16" style="9" bestFit="1" customWidth="1"/>
    <col min="13545" max="13545" width="16.625" style="9" bestFit="1" customWidth="1"/>
    <col min="13546" max="13546" width="13.5" style="9" bestFit="1" customWidth="1"/>
    <col min="13547" max="13548" width="10.875" style="9" bestFit="1" customWidth="1"/>
    <col min="13549" max="13549" width="6.25" style="9" bestFit="1" customWidth="1"/>
    <col min="13550" max="13550" width="8.875" style="9" bestFit="1" customWidth="1"/>
    <col min="13551" max="13551" width="13.875" style="9" bestFit="1" customWidth="1"/>
    <col min="13552" max="13552" width="13.25" style="9" bestFit="1" customWidth="1"/>
    <col min="13553" max="13553" width="16" style="9" bestFit="1" customWidth="1"/>
    <col min="13554" max="13554" width="11.625" style="9" bestFit="1" customWidth="1"/>
    <col min="13555" max="13555" width="16.875" style="9" customWidth="1"/>
    <col min="13556" max="13556" width="13.25" style="9" customWidth="1"/>
    <col min="13557" max="13557" width="18.375" style="9" bestFit="1" customWidth="1"/>
    <col min="13558" max="13558" width="15" style="9" bestFit="1" customWidth="1"/>
    <col min="13559" max="13559" width="14.75" style="9" bestFit="1" customWidth="1"/>
    <col min="13560" max="13560" width="14.625" style="9" bestFit="1" customWidth="1"/>
    <col min="13561" max="13561" width="13.75" style="9" bestFit="1" customWidth="1"/>
    <col min="13562" max="13562" width="14.25" style="9" bestFit="1" customWidth="1"/>
    <col min="13563" max="13563" width="15.125" style="9" customWidth="1"/>
    <col min="13564" max="13564" width="20.5" style="9" bestFit="1" customWidth="1"/>
    <col min="13565" max="13565" width="27.875" style="9" bestFit="1" customWidth="1"/>
    <col min="13566" max="13566" width="6.875" style="9" bestFit="1" customWidth="1"/>
    <col min="13567" max="13567" width="5" style="9" bestFit="1" customWidth="1"/>
    <col min="13568" max="13568" width="8" style="9" bestFit="1" customWidth="1"/>
    <col min="13569" max="13569" width="11.875" style="9" bestFit="1" customWidth="1"/>
    <col min="13570" max="13798" width="9" style="9"/>
    <col min="13799" max="13799" width="3.875" style="9" bestFit="1" customWidth="1"/>
    <col min="13800" max="13800" width="16" style="9" bestFit="1" customWidth="1"/>
    <col min="13801" max="13801" width="16.625" style="9" bestFit="1" customWidth="1"/>
    <col min="13802" max="13802" width="13.5" style="9" bestFit="1" customWidth="1"/>
    <col min="13803" max="13804" width="10.875" style="9" bestFit="1" customWidth="1"/>
    <col min="13805" max="13805" width="6.25" style="9" bestFit="1" customWidth="1"/>
    <col min="13806" max="13806" width="8.875" style="9" bestFit="1" customWidth="1"/>
    <col min="13807" max="13807" width="13.875" style="9" bestFit="1" customWidth="1"/>
    <col min="13808" max="13808" width="13.25" style="9" bestFit="1" customWidth="1"/>
    <col min="13809" max="13809" width="16" style="9" bestFit="1" customWidth="1"/>
    <col min="13810" max="13810" width="11.625" style="9" bestFit="1" customWidth="1"/>
    <col min="13811" max="13811" width="16.875" style="9" customWidth="1"/>
    <col min="13812" max="13812" width="13.25" style="9" customWidth="1"/>
    <col min="13813" max="13813" width="18.375" style="9" bestFit="1" customWidth="1"/>
    <col min="13814" max="13814" width="15" style="9" bestFit="1" customWidth="1"/>
    <col min="13815" max="13815" width="14.75" style="9" bestFit="1" customWidth="1"/>
    <col min="13816" max="13816" width="14.625" style="9" bestFit="1" customWidth="1"/>
    <col min="13817" max="13817" width="13.75" style="9" bestFit="1" customWidth="1"/>
    <col min="13818" max="13818" width="14.25" style="9" bestFit="1" customWidth="1"/>
    <col min="13819" max="13819" width="15.125" style="9" customWidth="1"/>
    <col min="13820" max="13820" width="20.5" style="9" bestFit="1" customWidth="1"/>
    <col min="13821" max="13821" width="27.875" style="9" bestFit="1" customWidth="1"/>
    <col min="13822" max="13822" width="6.875" style="9" bestFit="1" customWidth="1"/>
    <col min="13823" max="13823" width="5" style="9" bestFit="1" customWidth="1"/>
    <col min="13824" max="13824" width="8" style="9" bestFit="1" customWidth="1"/>
    <col min="13825" max="13825" width="11.875" style="9" bestFit="1" customWidth="1"/>
    <col min="13826" max="14054" width="9" style="9"/>
    <col min="14055" max="14055" width="3.875" style="9" bestFit="1" customWidth="1"/>
    <col min="14056" max="14056" width="16" style="9" bestFit="1" customWidth="1"/>
    <col min="14057" max="14057" width="16.625" style="9" bestFit="1" customWidth="1"/>
    <col min="14058" max="14058" width="13.5" style="9" bestFit="1" customWidth="1"/>
    <col min="14059" max="14060" width="10.875" style="9" bestFit="1" customWidth="1"/>
    <col min="14061" max="14061" width="6.25" style="9" bestFit="1" customWidth="1"/>
    <col min="14062" max="14062" width="8.875" style="9" bestFit="1" customWidth="1"/>
    <col min="14063" max="14063" width="13.875" style="9" bestFit="1" customWidth="1"/>
    <col min="14064" max="14064" width="13.25" style="9" bestFit="1" customWidth="1"/>
    <col min="14065" max="14065" width="16" style="9" bestFit="1" customWidth="1"/>
    <col min="14066" max="14066" width="11.625" style="9" bestFit="1" customWidth="1"/>
    <col min="14067" max="14067" width="16.875" style="9" customWidth="1"/>
    <col min="14068" max="14068" width="13.25" style="9" customWidth="1"/>
    <col min="14069" max="14069" width="18.375" style="9" bestFit="1" customWidth="1"/>
    <col min="14070" max="14070" width="15" style="9" bestFit="1" customWidth="1"/>
    <col min="14071" max="14071" width="14.75" style="9" bestFit="1" customWidth="1"/>
    <col min="14072" max="14072" width="14.625" style="9" bestFit="1" customWidth="1"/>
    <col min="14073" max="14073" width="13.75" style="9" bestFit="1" customWidth="1"/>
    <col min="14074" max="14074" width="14.25" style="9" bestFit="1" customWidth="1"/>
    <col min="14075" max="14075" width="15.125" style="9" customWidth="1"/>
    <col min="14076" max="14076" width="20.5" style="9" bestFit="1" customWidth="1"/>
    <col min="14077" max="14077" width="27.875" style="9" bestFit="1" customWidth="1"/>
    <col min="14078" max="14078" width="6.875" style="9" bestFit="1" customWidth="1"/>
    <col min="14079" max="14079" width="5" style="9" bestFit="1" customWidth="1"/>
    <col min="14080" max="14080" width="8" style="9" bestFit="1" customWidth="1"/>
    <col min="14081" max="14081" width="11.875" style="9" bestFit="1" customWidth="1"/>
    <col min="14082" max="14310" width="9" style="9"/>
    <col min="14311" max="14311" width="3.875" style="9" bestFit="1" customWidth="1"/>
    <col min="14312" max="14312" width="16" style="9" bestFit="1" customWidth="1"/>
    <col min="14313" max="14313" width="16.625" style="9" bestFit="1" customWidth="1"/>
    <col min="14314" max="14314" width="13.5" style="9" bestFit="1" customWidth="1"/>
    <col min="14315" max="14316" width="10.875" style="9" bestFit="1" customWidth="1"/>
    <col min="14317" max="14317" width="6.25" style="9" bestFit="1" customWidth="1"/>
    <col min="14318" max="14318" width="8.875" style="9" bestFit="1" customWidth="1"/>
    <col min="14319" max="14319" width="13.875" style="9" bestFit="1" customWidth="1"/>
    <col min="14320" max="14320" width="13.25" style="9" bestFit="1" customWidth="1"/>
    <col min="14321" max="14321" width="16" style="9" bestFit="1" customWidth="1"/>
    <col min="14322" max="14322" width="11.625" style="9" bestFit="1" customWidth="1"/>
    <col min="14323" max="14323" width="16.875" style="9" customWidth="1"/>
    <col min="14324" max="14324" width="13.25" style="9" customWidth="1"/>
    <col min="14325" max="14325" width="18.375" style="9" bestFit="1" customWidth="1"/>
    <col min="14326" max="14326" width="15" style="9" bestFit="1" customWidth="1"/>
    <col min="14327" max="14327" width="14.75" style="9" bestFit="1" customWidth="1"/>
    <col min="14328" max="14328" width="14.625" style="9" bestFit="1" customWidth="1"/>
    <col min="14329" max="14329" width="13.75" style="9" bestFit="1" customWidth="1"/>
    <col min="14330" max="14330" width="14.25" style="9" bestFit="1" customWidth="1"/>
    <col min="14331" max="14331" width="15.125" style="9" customWidth="1"/>
    <col min="14332" max="14332" width="20.5" style="9" bestFit="1" customWidth="1"/>
    <col min="14333" max="14333" width="27.875" style="9" bestFit="1" customWidth="1"/>
    <col min="14334" max="14334" width="6.875" style="9" bestFit="1" customWidth="1"/>
    <col min="14335" max="14335" width="5" style="9" bestFit="1" customWidth="1"/>
    <col min="14336" max="14336" width="8" style="9" bestFit="1" customWidth="1"/>
    <col min="14337" max="14337" width="11.875" style="9" bestFit="1" customWidth="1"/>
    <col min="14338" max="14566" width="9" style="9"/>
    <col min="14567" max="14567" width="3.875" style="9" bestFit="1" customWidth="1"/>
    <col min="14568" max="14568" width="16" style="9" bestFit="1" customWidth="1"/>
    <col min="14569" max="14569" width="16.625" style="9" bestFit="1" customWidth="1"/>
    <col min="14570" max="14570" width="13.5" style="9" bestFit="1" customWidth="1"/>
    <col min="14571" max="14572" width="10.875" style="9" bestFit="1" customWidth="1"/>
    <col min="14573" max="14573" width="6.25" style="9" bestFit="1" customWidth="1"/>
    <col min="14574" max="14574" width="8.875" style="9" bestFit="1" customWidth="1"/>
    <col min="14575" max="14575" width="13.875" style="9" bestFit="1" customWidth="1"/>
    <col min="14576" max="14576" width="13.25" style="9" bestFit="1" customWidth="1"/>
    <col min="14577" max="14577" width="16" style="9" bestFit="1" customWidth="1"/>
    <col min="14578" max="14578" width="11.625" style="9" bestFit="1" customWidth="1"/>
    <col min="14579" max="14579" width="16.875" style="9" customWidth="1"/>
    <col min="14580" max="14580" width="13.25" style="9" customWidth="1"/>
    <col min="14581" max="14581" width="18.375" style="9" bestFit="1" customWidth="1"/>
    <col min="14582" max="14582" width="15" style="9" bestFit="1" customWidth="1"/>
    <col min="14583" max="14583" width="14.75" style="9" bestFit="1" customWidth="1"/>
    <col min="14584" max="14584" width="14.625" style="9" bestFit="1" customWidth="1"/>
    <col min="14585" max="14585" width="13.75" style="9" bestFit="1" customWidth="1"/>
    <col min="14586" max="14586" width="14.25" style="9" bestFit="1" customWidth="1"/>
    <col min="14587" max="14587" width="15.125" style="9" customWidth="1"/>
    <col min="14588" max="14588" width="20.5" style="9" bestFit="1" customWidth="1"/>
    <col min="14589" max="14589" width="27.875" style="9" bestFit="1" customWidth="1"/>
    <col min="14590" max="14590" width="6.875" style="9" bestFit="1" customWidth="1"/>
    <col min="14591" max="14591" width="5" style="9" bestFit="1" customWidth="1"/>
    <col min="14592" max="14592" width="8" style="9" bestFit="1" customWidth="1"/>
    <col min="14593" max="14593" width="11.875" style="9" bestFit="1" customWidth="1"/>
    <col min="14594" max="14822" width="9" style="9"/>
    <col min="14823" max="14823" width="3.875" style="9" bestFit="1" customWidth="1"/>
    <col min="14824" max="14824" width="16" style="9" bestFit="1" customWidth="1"/>
    <col min="14825" max="14825" width="16.625" style="9" bestFit="1" customWidth="1"/>
    <col min="14826" max="14826" width="13.5" style="9" bestFit="1" customWidth="1"/>
    <col min="14827" max="14828" width="10.875" style="9" bestFit="1" customWidth="1"/>
    <col min="14829" max="14829" width="6.25" style="9" bestFit="1" customWidth="1"/>
    <col min="14830" max="14830" width="8.875" style="9" bestFit="1" customWidth="1"/>
    <col min="14831" max="14831" width="13.875" style="9" bestFit="1" customWidth="1"/>
    <col min="14832" max="14832" width="13.25" style="9" bestFit="1" customWidth="1"/>
    <col min="14833" max="14833" width="16" style="9" bestFit="1" customWidth="1"/>
    <col min="14834" max="14834" width="11.625" style="9" bestFit="1" customWidth="1"/>
    <col min="14835" max="14835" width="16.875" style="9" customWidth="1"/>
    <col min="14836" max="14836" width="13.25" style="9" customWidth="1"/>
    <col min="14837" max="14837" width="18.375" style="9" bestFit="1" customWidth="1"/>
    <col min="14838" max="14838" width="15" style="9" bestFit="1" customWidth="1"/>
    <col min="14839" max="14839" width="14.75" style="9" bestFit="1" customWidth="1"/>
    <col min="14840" max="14840" width="14.625" style="9" bestFit="1" customWidth="1"/>
    <col min="14841" max="14841" width="13.75" style="9" bestFit="1" customWidth="1"/>
    <col min="14842" max="14842" width="14.25" style="9" bestFit="1" customWidth="1"/>
    <col min="14843" max="14843" width="15.125" style="9" customWidth="1"/>
    <col min="14844" max="14844" width="20.5" style="9" bestFit="1" customWidth="1"/>
    <col min="14845" max="14845" width="27.875" style="9" bestFit="1" customWidth="1"/>
    <col min="14846" max="14846" width="6.875" style="9" bestFit="1" customWidth="1"/>
    <col min="14847" max="14847" width="5" style="9" bestFit="1" customWidth="1"/>
    <col min="14848" max="14848" width="8" style="9" bestFit="1" customWidth="1"/>
    <col min="14849" max="14849" width="11.875" style="9" bestFit="1" customWidth="1"/>
    <col min="14850" max="15078" width="9" style="9"/>
    <col min="15079" max="15079" width="3.875" style="9" bestFit="1" customWidth="1"/>
    <col min="15080" max="15080" width="16" style="9" bestFit="1" customWidth="1"/>
    <col min="15081" max="15081" width="16.625" style="9" bestFit="1" customWidth="1"/>
    <col min="15082" max="15082" width="13.5" style="9" bestFit="1" customWidth="1"/>
    <col min="15083" max="15084" width="10.875" style="9" bestFit="1" customWidth="1"/>
    <col min="15085" max="15085" width="6.25" style="9" bestFit="1" customWidth="1"/>
    <col min="15086" max="15086" width="8.875" style="9" bestFit="1" customWidth="1"/>
    <col min="15087" max="15087" width="13.875" style="9" bestFit="1" customWidth="1"/>
    <col min="15088" max="15088" width="13.25" style="9" bestFit="1" customWidth="1"/>
    <col min="15089" max="15089" width="16" style="9" bestFit="1" customWidth="1"/>
    <col min="15090" max="15090" width="11.625" style="9" bestFit="1" customWidth="1"/>
    <col min="15091" max="15091" width="16.875" style="9" customWidth="1"/>
    <col min="15092" max="15092" width="13.25" style="9" customWidth="1"/>
    <col min="15093" max="15093" width="18.375" style="9" bestFit="1" customWidth="1"/>
    <col min="15094" max="15094" width="15" style="9" bestFit="1" customWidth="1"/>
    <col min="15095" max="15095" width="14.75" style="9" bestFit="1" customWidth="1"/>
    <col min="15096" max="15096" width="14.625" style="9" bestFit="1" customWidth="1"/>
    <col min="15097" max="15097" width="13.75" style="9" bestFit="1" customWidth="1"/>
    <col min="15098" max="15098" width="14.25" style="9" bestFit="1" customWidth="1"/>
    <col min="15099" max="15099" width="15.125" style="9" customWidth="1"/>
    <col min="15100" max="15100" width="20.5" style="9" bestFit="1" customWidth="1"/>
    <col min="15101" max="15101" width="27.875" style="9" bestFit="1" customWidth="1"/>
    <col min="15102" max="15102" width="6.875" style="9" bestFit="1" customWidth="1"/>
    <col min="15103" max="15103" width="5" style="9" bestFit="1" customWidth="1"/>
    <col min="15104" max="15104" width="8" style="9" bestFit="1" customWidth="1"/>
    <col min="15105" max="15105" width="11.875" style="9" bestFit="1" customWidth="1"/>
    <col min="15106" max="15334" width="9" style="9"/>
    <col min="15335" max="15335" width="3.875" style="9" bestFit="1" customWidth="1"/>
    <col min="15336" max="15336" width="16" style="9" bestFit="1" customWidth="1"/>
    <col min="15337" max="15337" width="16.625" style="9" bestFit="1" customWidth="1"/>
    <col min="15338" max="15338" width="13.5" style="9" bestFit="1" customWidth="1"/>
    <col min="15339" max="15340" width="10.875" style="9" bestFit="1" customWidth="1"/>
    <col min="15341" max="15341" width="6.25" style="9" bestFit="1" customWidth="1"/>
    <col min="15342" max="15342" width="8.875" style="9" bestFit="1" customWidth="1"/>
    <col min="15343" max="15343" width="13.875" style="9" bestFit="1" customWidth="1"/>
    <col min="15344" max="15344" width="13.25" style="9" bestFit="1" customWidth="1"/>
    <col min="15345" max="15345" width="16" style="9" bestFit="1" customWidth="1"/>
    <col min="15346" max="15346" width="11.625" style="9" bestFit="1" customWidth="1"/>
    <col min="15347" max="15347" width="16.875" style="9" customWidth="1"/>
    <col min="15348" max="15348" width="13.25" style="9" customWidth="1"/>
    <col min="15349" max="15349" width="18.375" style="9" bestFit="1" customWidth="1"/>
    <col min="15350" max="15350" width="15" style="9" bestFit="1" customWidth="1"/>
    <col min="15351" max="15351" width="14.75" style="9" bestFit="1" customWidth="1"/>
    <col min="15352" max="15352" width="14.625" style="9" bestFit="1" customWidth="1"/>
    <col min="15353" max="15353" width="13.75" style="9" bestFit="1" customWidth="1"/>
    <col min="15354" max="15354" width="14.25" style="9" bestFit="1" customWidth="1"/>
    <col min="15355" max="15355" width="15.125" style="9" customWidth="1"/>
    <col min="15356" max="15356" width="20.5" style="9" bestFit="1" customWidth="1"/>
    <col min="15357" max="15357" width="27.875" style="9" bestFit="1" customWidth="1"/>
    <col min="15358" max="15358" width="6.875" style="9" bestFit="1" customWidth="1"/>
    <col min="15359" max="15359" width="5" style="9" bestFit="1" customWidth="1"/>
    <col min="15360" max="15360" width="8" style="9" bestFit="1" customWidth="1"/>
    <col min="15361" max="15361" width="11.875" style="9" bestFit="1" customWidth="1"/>
    <col min="15362" max="15590" width="9" style="9"/>
    <col min="15591" max="15591" width="3.875" style="9" bestFit="1" customWidth="1"/>
    <col min="15592" max="15592" width="16" style="9" bestFit="1" customWidth="1"/>
    <col min="15593" max="15593" width="16.625" style="9" bestFit="1" customWidth="1"/>
    <col min="15594" max="15594" width="13.5" style="9" bestFit="1" customWidth="1"/>
    <col min="15595" max="15596" width="10.875" style="9" bestFit="1" customWidth="1"/>
    <col min="15597" max="15597" width="6.25" style="9" bestFit="1" customWidth="1"/>
    <col min="15598" max="15598" width="8.875" style="9" bestFit="1" customWidth="1"/>
    <col min="15599" max="15599" width="13.875" style="9" bestFit="1" customWidth="1"/>
    <col min="15600" max="15600" width="13.25" style="9" bestFit="1" customWidth="1"/>
    <col min="15601" max="15601" width="16" style="9" bestFit="1" customWidth="1"/>
    <col min="15602" max="15602" width="11.625" style="9" bestFit="1" customWidth="1"/>
    <col min="15603" max="15603" width="16.875" style="9" customWidth="1"/>
    <col min="15604" max="15604" width="13.25" style="9" customWidth="1"/>
    <col min="15605" max="15605" width="18.375" style="9" bestFit="1" customWidth="1"/>
    <col min="15606" max="15606" width="15" style="9" bestFit="1" customWidth="1"/>
    <col min="15607" max="15607" width="14.75" style="9" bestFit="1" customWidth="1"/>
    <col min="15608" max="15608" width="14.625" style="9" bestFit="1" customWidth="1"/>
    <col min="15609" max="15609" width="13.75" style="9" bestFit="1" customWidth="1"/>
    <col min="15610" max="15610" width="14.25" style="9" bestFit="1" customWidth="1"/>
    <col min="15611" max="15611" width="15.125" style="9" customWidth="1"/>
    <col min="15612" max="15612" width="20.5" style="9" bestFit="1" customWidth="1"/>
    <col min="15613" max="15613" width="27.875" style="9" bestFit="1" customWidth="1"/>
    <col min="15614" max="15614" width="6.875" style="9" bestFit="1" customWidth="1"/>
    <col min="15615" max="15615" width="5" style="9" bestFit="1" customWidth="1"/>
    <col min="15616" max="15616" width="8" style="9" bestFit="1" customWidth="1"/>
    <col min="15617" max="15617" width="11.875" style="9" bestFit="1" customWidth="1"/>
    <col min="15618" max="15846" width="9" style="9"/>
    <col min="15847" max="15847" width="3.875" style="9" bestFit="1" customWidth="1"/>
    <col min="15848" max="15848" width="16" style="9" bestFit="1" customWidth="1"/>
    <col min="15849" max="15849" width="16.625" style="9" bestFit="1" customWidth="1"/>
    <col min="15850" max="15850" width="13.5" style="9" bestFit="1" customWidth="1"/>
    <col min="15851" max="15852" width="10.875" style="9" bestFit="1" customWidth="1"/>
    <col min="15853" max="15853" width="6.25" style="9" bestFit="1" customWidth="1"/>
    <col min="15854" max="15854" width="8.875" style="9" bestFit="1" customWidth="1"/>
    <col min="15855" max="15855" width="13.875" style="9" bestFit="1" customWidth="1"/>
    <col min="15856" max="15856" width="13.25" style="9" bestFit="1" customWidth="1"/>
    <col min="15857" max="15857" width="16" style="9" bestFit="1" customWidth="1"/>
    <col min="15858" max="15858" width="11.625" style="9" bestFit="1" customWidth="1"/>
    <col min="15859" max="15859" width="16.875" style="9" customWidth="1"/>
    <col min="15860" max="15860" width="13.25" style="9" customWidth="1"/>
    <col min="15861" max="15861" width="18.375" style="9" bestFit="1" customWidth="1"/>
    <col min="15862" max="15862" width="15" style="9" bestFit="1" customWidth="1"/>
    <col min="15863" max="15863" width="14.75" style="9" bestFit="1" customWidth="1"/>
    <col min="15864" max="15864" width="14.625" style="9" bestFit="1" customWidth="1"/>
    <col min="15865" max="15865" width="13.75" style="9" bestFit="1" customWidth="1"/>
    <col min="15866" max="15866" width="14.25" style="9" bestFit="1" customWidth="1"/>
    <col min="15867" max="15867" width="15.125" style="9" customWidth="1"/>
    <col min="15868" max="15868" width="20.5" style="9" bestFit="1" customWidth="1"/>
    <col min="15869" max="15869" width="27.875" style="9" bestFit="1" customWidth="1"/>
    <col min="15870" max="15870" width="6.875" style="9" bestFit="1" customWidth="1"/>
    <col min="15871" max="15871" width="5" style="9" bestFit="1" customWidth="1"/>
    <col min="15872" max="15872" width="8" style="9" bestFit="1" customWidth="1"/>
    <col min="15873" max="15873" width="11.875" style="9" bestFit="1" customWidth="1"/>
    <col min="15874" max="16102" width="9" style="9"/>
    <col min="16103" max="16103" width="3.875" style="9" bestFit="1" customWidth="1"/>
    <col min="16104" max="16104" width="16" style="9" bestFit="1" customWidth="1"/>
    <col min="16105" max="16105" width="16.625" style="9" bestFit="1" customWidth="1"/>
    <col min="16106" max="16106" width="13.5" style="9" bestFit="1" customWidth="1"/>
    <col min="16107" max="16108" width="10.875" style="9" bestFit="1" customWidth="1"/>
    <col min="16109" max="16109" width="6.25" style="9" bestFit="1" customWidth="1"/>
    <col min="16110" max="16110" width="8.875" style="9" bestFit="1" customWidth="1"/>
    <col min="16111" max="16111" width="13.875" style="9" bestFit="1" customWidth="1"/>
    <col min="16112" max="16112" width="13.25" style="9" bestFit="1" customWidth="1"/>
    <col min="16113" max="16113" width="16" style="9" bestFit="1" customWidth="1"/>
    <col min="16114" max="16114" width="11.625" style="9" bestFit="1" customWidth="1"/>
    <col min="16115" max="16115" width="16.875" style="9" customWidth="1"/>
    <col min="16116" max="16116" width="13.25" style="9" customWidth="1"/>
    <col min="16117" max="16117" width="18.375" style="9" bestFit="1" customWidth="1"/>
    <col min="16118" max="16118" width="15" style="9" bestFit="1" customWidth="1"/>
    <col min="16119" max="16119" width="14.75" style="9" bestFit="1" customWidth="1"/>
    <col min="16120" max="16120" width="14.625" style="9" bestFit="1" customWidth="1"/>
    <col min="16121" max="16121" width="13.75" style="9" bestFit="1" customWidth="1"/>
    <col min="16122" max="16122" width="14.25" style="9" bestFit="1" customWidth="1"/>
    <col min="16123" max="16123" width="15.125" style="9" customWidth="1"/>
    <col min="16124" max="16124" width="20.5" style="9" bestFit="1" customWidth="1"/>
    <col min="16125" max="16125" width="27.875" style="9" bestFit="1" customWidth="1"/>
    <col min="16126" max="16126" width="6.875" style="9" bestFit="1" customWidth="1"/>
    <col min="16127" max="16127" width="5" style="9" bestFit="1" customWidth="1"/>
    <col min="16128" max="16128" width="8" style="9" bestFit="1" customWidth="1"/>
    <col min="16129" max="16129" width="11.875" style="9" bestFit="1" customWidth="1"/>
    <col min="16130" max="16384" width="9" style="9"/>
  </cols>
  <sheetData>
    <row r="1" spans="1:29" x14ac:dyDescent="0.25">
      <c r="B1" s="10"/>
    </row>
    <row r="2" spans="1:29" x14ac:dyDescent="0.25">
      <c r="B2" s="10"/>
    </row>
    <row r="3" spans="1:29" x14ac:dyDescent="0.25">
      <c r="B3" s="10"/>
    </row>
    <row r="4" spans="1:29" ht="16.5" x14ac:dyDescent="0.25">
      <c r="A4" s="47"/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32"/>
      <c r="S4" s="32"/>
    </row>
    <row r="5" spans="1:29" ht="16.5" x14ac:dyDescent="0.25">
      <c r="A5" s="47" t="s">
        <v>31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32"/>
      <c r="S5" s="32"/>
    </row>
    <row r="6" spans="1:29" ht="16.5" x14ac:dyDescent="0.25">
      <c r="A6" s="32"/>
      <c r="B6" s="11"/>
      <c r="C6" s="32"/>
      <c r="D6" s="32"/>
      <c r="E6" s="32"/>
      <c r="F6" s="32"/>
      <c r="G6" s="32"/>
      <c r="H6" s="32"/>
      <c r="I6" s="35"/>
      <c r="J6" s="32"/>
      <c r="K6" s="32"/>
      <c r="L6" s="32"/>
      <c r="M6" s="32"/>
      <c r="N6" s="32"/>
      <c r="O6" s="32"/>
      <c r="P6" s="32"/>
      <c r="Q6" s="32"/>
      <c r="R6" s="32"/>
      <c r="S6" s="32"/>
    </row>
    <row r="7" spans="1:29" ht="15.75" customHeight="1" x14ac:dyDescent="0.25">
      <c r="A7" s="48" t="s">
        <v>105</v>
      </c>
      <c r="B7" s="48"/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  <c r="Q7" s="48"/>
      <c r="R7" s="28"/>
      <c r="S7" s="28"/>
      <c r="T7" s="14"/>
    </row>
    <row r="8" spans="1:29" ht="15.75" customHeight="1" x14ac:dyDescent="0.25">
      <c r="A8" s="49" t="s">
        <v>101</v>
      </c>
      <c r="B8" s="49"/>
      <c r="C8" s="49"/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29"/>
      <c r="S8" s="29"/>
      <c r="T8" s="15"/>
    </row>
    <row r="9" spans="1:29" x14ac:dyDescent="0.25">
      <c r="A9" s="50"/>
      <c r="B9" s="50"/>
      <c r="C9" s="50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16"/>
      <c r="P9" s="16"/>
      <c r="Q9" s="16"/>
      <c r="R9" s="16"/>
      <c r="S9" s="16"/>
      <c r="T9" s="16"/>
    </row>
    <row r="10" spans="1:29" ht="18" customHeight="1" x14ac:dyDescent="0.25">
      <c r="A10" s="51" t="s">
        <v>106</v>
      </c>
      <c r="B10" s="51"/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31"/>
      <c r="S10" s="31"/>
      <c r="T10" s="17"/>
    </row>
    <row r="11" spans="1:29" ht="15.75" x14ac:dyDescent="0.25">
      <c r="A11" s="24"/>
      <c r="B11" s="12"/>
      <c r="C11" s="24"/>
      <c r="D11" s="24"/>
      <c r="E11" s="24"/>
      <c r="F11" s="24"/>
      <c r="G11" s="24"/>
      <c r="H11" s="24"/>
      <c r="I11" s="37"/>
      <c r="J11" s="24"/>
      <c r="K11" s="24"/>
      <c r="L11" s="24"/>
      <c r="M11" s="24"/>
      <c r="N11" s="24"/>
      <c r="O11" s="24"/>
      <c r="P11" s="24"/>
      <c r="Q11" s="24"/>
      <c r="R11" s="24"/>
      <c r="S11" s="24"/>
    </row>
    <row r="12" spans="1:29" ht="21.75" customHeight="1" x14ac:dyDescent="0.3">
      <c r="A12" s="56" t="s">
        <v>103</v>
      </c>
      <c r="B12" s="56"/>
      <c r="C12" s="56"/>
      <c r="D12" s="56"/>
      <c r="E12" s="56"/>
      <c r="F12" s="56"/>
      <c r="G12" s="56"/>
      <c r="H12" s="56"/>
      <c r="I12" s="56"/>
      <c r="J12" s="56"/>
      <c r="K12" s="56"/>
      <c r="L12" s="56"/>
      <c r="M12" s="56"/>
      <c r="N12" s="56"/>
      <c r="O12" s="56"/>
      <c r="P12" s="56"/>
      <c r="Q12" s="56"/>
      <c r="R12" s="24"/>
      <c r="S12" s="24"/>
      <c r="T12" s="3"/>
      <c r="U12" s="3"/>
      <c r="V12" s="3"/>
      <c r="W12" s="3"/>
      <c r="X12" s="3"/>
      <c r="Y12" s="3"/>
      <c r="Z12" s="3"/>
      <c r="AA12" s="3"/>
      <c r="AB12" s="3"/>
      <c r="AC12" s="3"/>
    </row>
    <row r="13" spans="1:29" ht="21.75" customHeight="1" x14ac:dyDescent="0.25">
      <c r="A13" s="57" t="s">
        <v>102</v>
      </c>
      <c r="B13" s="57"/>
      <c r="C13" s="57"/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57"/>
      <c r="R13" s="25"/>
      <c r="S13" s="25"/>
      <c r="T13" s="2"/>
      <c r="U13" s="2"/>
      <c r="V13" s="2"/>
      <c r="W13" s="2"/>
      <c r="X13" s="2"/>
      <c r="Y13" s="2"/>
      <c r="Z13" s="2"/>
      <c r="AA13" s="2"/>
      <c r="AB13" s="2"/>
      <c r="AC13" s="2"/>
    </row>
    <row r="14" spans="1:29" ht="21.75" customHeight="1" x14ac:dyDescent="0.25">
      <c r="A14" s="58"/>
      <c r="B14" s="58"/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</row>
    <row r="15" spans="1:29" ht="51.75" customHeight="1" x14ac:dyDescent="0.25">
      <c r="A15" s="59" t="s">
        <v>1</v>
      </c>
      <c r="B15" s="61" t="s">
        <v>5</v>
      </c>
      <c r="C15" s="61" t="s">
        <v>6</v>
      </c>
      <c r="D15" s="63" t="s">
        <v>2</v>
      </c>
      <c r="E15" s="63"/>
      <c r="F15" s="63"/>
      <c r="G15" s="61" t="s">
        <v>79</v>
      </c>
      <c r="H15" s="52" t="s">
        <v>100</v>
      </c>
      <c r="I15" s="53"/>
      <c r="J15" s="52" t="s">
        <v>107</v>
      </c>
      <c r="K15" s="53"/>
      <c r="L15" s="52" t="s">
        <v>108</v>
      </c>
      <c r="M15" s="53"/>
      <c r="N15" s="52" t="s">
        <v>109</v>
      </c>
      <c r="O15" s="53"/>
      <c r="P15" s="52" t="s">
        <v>110</v>
      </c>
      <c r="Q15" s="53"/>
      <c r="R15" s="52" t="s">
        <v>111</v>
      </c>
      <c r="S15" s="53"/>
    </row>
    <row r="16" spans="1:29" ht="77.25" customHeight="1" x14ac:dyDescent="0.25">
      <c r="A16" s="60"/>
      <c r="B16" s="62"/>
      <c r="C16" s="62"/>
      <c r="D16" s="30" t="s">
        <v>99</v>
      </c>
      <c r="E16" s="30" t="s">
        <v>94</v>
      </c>
      <c r="F16" s="30" t="s">
        <v>95</v>
      </c>
      <c r="G16" s="62"/>
      <c r="H16" s="26" t="s">
        <v>96</v>
      </c>
      <c r="I16" s="36" t="s">
        <v>97</v>
      </c>
      <c r="J16" s="26" t="s">
        <v>98</v>
      </c>
      <c r="K16" s="26" t="s">
        <v>97</v>
      </c>
      <c r="L16" s="26" t="s">
        <v>98</v>
      </c>
      <c r="M16" s="26" t="s">
        <v>97</v>
      </c>
      <c r="N16" s="26" t="s">
        <v>98</v>
      </c>
      <c r="O16" s="26" t="s">
        <v>97</v>
      </c>
      <c r="P16" s="26" t="s">
        <v>98</v>
      </c>
      <c r="Q16" s="27" t="s">
        <v>97</v>
      </c>
      <c r="R16" s="26" t="s">
        <v>98</v>
      </c>
      <c r="S16" s="26" t="s">
        <v>97</v>
      </c>
    </row>
    <row r="17" spans="1:20" ht="16.5" customHeight="1" x14ac:dyDescent="0.25">
      <c r="A17" s="22">
        <v>1</v>
      </c>
      <c r="B17" s="26">
        <v>2</v>
      </c>
      <c r="C17" s="26">
        <v>3</v>
      </c>
      <c r="D17" s="26">
        <v>4</v>
      </c>
      <c r="E17" s="26">
        <v>5</v>
      </c>
      <c r="F17" s="26">
        <v>6</v>
      </c>
      <c r="G17" s="26">
        <v>7</v>
      </c>
      <c r="H17" s="26">
        <v>8</v>
      </c>
      <c r="I17" s="36">
        <v>9</v>
      </c>
      <c r="J17" s="26">
        <v>12</v>
      </c>
      <c r="K17" s="26">
        <v>13</v>
      </c>
      <c r="L17" s="26">
        <v>14</v>
      </c>
      <c r="M17" s="26">
        <v>15</v>
      </c>
      <c r="N17" s="26">
        <v>14</v>
      </c>
      <c r="O17" s="26">
        <v>15</v>
      </c>
      <c r="P17" s="26">
        <v>14</v>
      </c>
      <c r="Q17" s="27">
        <v>15</v>
      </c>
      <c r="R17" s="26">
        <v>14</v>
      </c>
      <c r="S17" s="26">
        <v>15</v>
      </c>
    </row>
    <row r="18" spans="1:20" ht="15.75" x14ac:dyDescent="0.25">
      <c r="A18" s="22" t="s">
        <v>10</v>
      </c>
      <c r="B18" s="18" t="s">
        <v>104</v>
      </c>
      <c r="C18" s="26" t="s">
        <v>78</v>
      </c>
      <c r="D18" s="26" t="s">
        <v>78</v>
      </c>
      <c r="E18" s="26" t="s">
        <v>78</v>
      </c>
      <c r="F18" s="26" t="s">
        <v>78</v>
      </c>
      <c r="G18" s="26" t="s">
        <v>78</v>
      </c>
      <c r="H18" s="26" t="s">
        <v>78</v>
      </c>
      <c r="I18" s="40" t="s">
        <v>78</v>
      </c>
      <c r="J18" s="26" t="s">
        <v>78</v>
      </c>
      <c r="K18" s="26" t="s">
        <v>78</v>
      </c>
      <c r="L18" s="26" t="s">
        <v>78</v>
      </c>
      <c r="M18" s="26" t="s">
        <v>78</v>
      </c>
      <c r="N18" s="26" t="s">
        <v>78</v>
      </c>
      <c r="O18" s="26" t="s">
        <v>78</v>
      </c>
      <c r="P18" s="26" t="s">
        <v>78</v>
      </c>
      <c r="Q18" s="27" t="s">
        <v>78</v>
      </c>
      <c r="R18" s="26" t="s">
        <v>78</v>
      </c>
      <c r="S18" s="26" t="s">
        <v>78</v>
      </c>
    </row>
    <row r="19" spans="1:20" ht="79.5" customHeight="1" x14ac:dyDescent="0.25">
      <c r="A19" s="22" t="s">
        <v>11</v>
      </c>
      <c r="B19" s="19" t="s">
        <v>82</v>
      </c>
      <c r="C19" s="26" t="s">
        <v>78</v>
      </c>
      <c r="D19" s="26" t="s">
        <v>78</v>
      </c>
      <c r="E19" s="26" t="s">
        <v>78</v>
      </c>
      <c r="F19" s="26" t="s">
        <v>78</v>
      </c>
      <c r="G19" s="26" t="s">
        <v>78</v>
      </c>
      <c r="H19" s="26" t="s">
        <v>78</v>
      </c>
      <c r="I19" s="40" t="s">
        <v>78</v>
      </c>
      <c r="J19" s="26" t="s">
        <v>78</v>
      </c>
      <c r="K19" s="26" t="s">
        <v>78</v>
      </c>
      <c r="L19" s="26" t="s">
        <v>78</v>
      </c>
      <c r="M19" s="26" t="s">
        <v>78</v>
      </c>
      <c r="N19" s="26" t="s">
        <v>78</v>
      </c>
      <c r="O19" s="26" t="s">
        <v>78</v>
      </c>
      <c r="P19" s="26" t="s">
        <v>78</v>
      </c>
      <c r="Q19" s="26" t="s">
        <v>78</v>
      </c>
      <c r="R19" s="26" t="s">
        <v>78</v>
      </c>
      <c r="S19" s="26" t="s">
        <v>78</v>
      </c>
    </row>
    <row r="20" spans="1:20" ht="18.75" x14ac:dyDescent="0.25">
      <c r="A20" s="54" t="s">
        <v>13</v>
      </c>
      <c r="B20" s="55" t="s">
        <v>83</v>
      </c>
      <c r="C20" s="26" t="s">
        <v>9</v>
      </c>
      <c r="D20" s="5">
        <v>54</v>
      </c>
      <c r="E20" s="5">
        <v>32</v>
      </c>
      <c r="F20" s="5">
        <v>88</v>
      </c>
      <c r="G20" s="6">
        <f>(D20+E20+F20)/3</f>
        <v>58</v>
      </c>
      <c r="H20" s="5">
        <f>I20</f>
        <v>151</v>
      </c>
      <c r="I20" s="5">
        <v>151</v>
      </c>
      <c r="J20" s="5">
        <f>H20*1.05</f>
        <v>158.55000000000001</v>
      </c>
      <c r="K20" s="26">
        <v>139</v>
      </c>
      <c r="L20" s="5">
        <f>J20*1.05</f>
        <v>166.47750000000002</v>
      </c>
      <c r="M20" s="26" t="s">
        <v>78</v>
      </c>
      <c r="N20" s="5">
        <f>L20*1.05</f>
        <v>174.80137500000004</v>
      </c>
      <c r="O20" s="26" t="s">
        <v>78</v>
      </c>
      <c r="P20" s="5">
        <f>N20*1.05</f>
        <v>183.54144375000004</v>
      </c>
      <c r="Q20" s="26" t="s">
        <v>78</v>
      </c>
      <c r="R20" s="5">
        <f>P20*1.06</f>
        <v>194.55393037500005</v>
      </c>
      <c r="S20" s="26" t="s">
        <v>78</v>
      </c>
      <c r="T20" s="21"/>
    </row>
    <row r="21" spans="1:20" ht="67.5" customHeight="1" x14ac:dyDescent="0.25">
      <c r="A21" s="54"/>
      <c r="B21" s="55"/>
      <c r="C21" s="26" t="s">
        <v>8</v>
      </c>
      <c r="D21" s="6">
        <v>0.51700000000000002</v>
      </c>
      <c r="E21" s="6">
        <v>0.312</v>
      </c>
      <c r="F21" s="6">
        <v>0.69799999999999995</v>
      </c>
      <c r="G21" s="6">
        <f>(D21+E21+F21)/3</f>
        <v>0.50900000000000001</v>
      </c>
      <c r="H21" s="6">
        <f t="shared" ref="H21:H29" si="0">I21</f>
        <v>1.2150000000000007</v>
      </c>
      <c r="I21" s="6">
        <v>1.2150000000000007</v>
      </c>
      <c r="J21" s="6">
        <f t="shared" ref="J21:J84" si="1">H21*1.05</f>
        <v>1.2757500000000008</v>
      </c>
      <c r="K21" s="26">
        <v>1.1380000000000017</v>
      </c>
      <c r="L21" s="6">
        <f t="shared" ref="L21:L84" si="2">J21*1.05</f>
        <v>1.3395375000000009</v>
      </c>
      <c r="M21" s="26" t="s">
        <v>78</v>
      </c>
      <c r="N21" s="6">
        <f t="shared" ref="N21:N84" si="3">L21*1.05</f>
        <v>1.4065143750000011</v>
      </c>
      <c r="O21" s="26" t="s">
        <v>78</v>
      </c>
      <c r="P21" s="6">
        <f t="shared" ref="P21:P84" si="4">N21*1.05</f>
        <v>1.4768400937500012</v>
      </c>
      <c r="Q21" s="26" t="s">
        <v>78</v>
      </c>
      <c r="R21" s="6">
        <f t="shared" ref="R21:R84" si="5">P21*1.06</f>
        <v>1.5654504993750014</v>
      </c>
      <c r="S21" s="26" t="s">
        <v>78</v>
      </c>
      <c r="T21" s="21"/>
    </row>
    <row r="22" spans="1:20" ht="18.75" x14ac:dyDescent="0.25">
      <c r="A22" s="54" t="s">
        <v>32</v>
      </c>
      <c r="B22" s="55" t="s">
        <v>7</v>
      </c>
      <c r="C22" s="26" t="s">
        <v>9</v>
      </c>
      <c r="D22" s="5">
        <v>7</v>
      </c>
      <c r="E22" s="5">
        <v>2</v>
      </c>
      <c r="F22" s="5">
        <v>11</v>
      </c>
      <c r="G22" s="6">
        <f t="shared" ref="G22:G48" si="6">(D22+E22+F22)/3</f>
        <v>6.666666666666667</v>
      </c>
      <c r="H22" s="5">
        <f t="shared" si="0"/>
        <v>22</v>
      </c>
      <c r="I22" s="5">
        <v>22</v>
      </c>
      <c r="J22" s="5">
        <f t="shared" si="1"/>
        <v>23.1</v>
      </c>
      <c r="K22" s="26">
        <v>17</v>
      </c>
      <c r="L22" s="5">
        <f t="shared" si="2"/>
        <v>24.255000000000003</v>
      </c>
      <c r="M22" s="26" t="s">
        <v>78</v>
      </c>
      <c r="N22" s="5">
        <f t="shared" si="3"/>
        <v>25.467750000000002</v>
      </c>
      <c r="O22" s="26" t="s">
        <v>78</v>
      </c>
      <c r="P22" s="5">
        <f t="shared" si="4"/>
        <v>26.741137500000004</v>
      </c>
      <c r="Q22" s="26" t="s">
        <v>78</v>
      </c>
      <c r="R22" s="5">
        <f t="shared" si="5"/>
        <v>28.345605750000004</v>
      </c>
      <c r="S22" s="26" t="s">
        <v>78</v>
      </c>
      <c r="T22" s="21"/>
    </row>
    <row r="23" spans="1:20" ht="18.75" x14ac:dyDescent="0.25">
      <c r="A23" s="54"/>
      <c r="B23" s="55"/>
      <c r="C23" s="26" t="s">
        <v>8</v>
      </c>
      <c r="D23" s="6">
        <v>5.0999999999999997E-2</v>
      </c>
      <c r="E23" s="6">
        <v>1.4999999999999999E-2</v>
      </c>
      <c r="F23" s="6">
        <v>8.0000000000000002E-3</v>
      </c>
      <c r="G23" s="6">
        <f t="shared" si="6"/>
        <v>2.466666666666667E-2</v>
      </c>
      <c r="H23" s="6">
        <f t="shared" si="0"/>
        <v>0.13599999999999968</v>
      </c>
      <c r="I23" s="6">
        <v>0.13599999999999968</v>
      </c>
      <c r="J23" s="6">
        <f t="shared" si="1"/>
        <v>0.14279999999999968</v>
      </c>
      <c r="K23" s="26">
        <v>0.16299999999999937</v>
      </c>
      <c r="L23" s="6">
        <f t="shared" si="2"/>
        <v>0.14993999999999966</v>
      </c>
      <c r="M23" s="26" t="s">
        <v>78</v>
      </c>
      <c r="N23" s="6">
        <f t="shared" si="3"/>
        <v>0.15743699999999963</v>
      </c>
      <c r="O23" s="26" t="s">
        <v>78</v>
      </c>
      <c r="P23" s="6">
        <f t="shared" si="4"/>
        <v>0.16530884999999962</v>
      </c>
      <c r="Q23" s="26" t="s">
        <v>78</v>
      </c>
      <c r="R23" s="6">
        <f t="shared" si="5"/>
        <v>0.1752273809999996</v>
      </c>
      <c r="S23" s="26" t="s">
        <v>78</v>
      </c>
      <c r="T23" s="21"/>
    </row>
    <row r="24" spans="1:20" ht="18.75" x14ac:dyDescent="0.25">
      <c r="A24" s="54" t="s">
        <v>33</v>
      </c>
      <c r="B24" s="55" t="s">
        <v>21</v>
      </c>
      <c r="C24" s="26" t="s">
        <v>9</v>
      </c>
      <c r="D24" s="5">
        <v>0</v>
      </c>
      <c r="E24" s="5">
        <v>0</v>
      </c>
      <c r="F24" s="5">
        <v>10</v>
      </c>
      <c r="G24" s="6">
        <f t="shared" si="6"/>
        <v>3.3333333333333335</v>
      </c>
      <c r="H24" s="5">
        <f t="shared" si="0"/>
        <v>11</v>
      </c>
      <c r="I24" s="5">
        <v>11</v>
      </c>
      <c r="J24" s="5">
        <f t="shared" si="1"/>
        <v>11.55</v>
      </c>
      <c r="K24" s="26">
        <v>12</v>
      </c>
      <c r="L24" s="5">
        <f t="shared" si="2"/>
        <v>12.127500000000001</v>
      </c>
      <c r="M24" s="26" t="s">
        <v>78</v>
      </c>
      <c r="N24" s="5">
        <f t="shared" si="3"/>
        <v>12.733875000000001</v>
      </c>
      <c r="O24" s="26" t="s">
        <v>78</v>
      </c>
      <c r="P24" s="5">
        <f t="shared" si="4"/>
        <v>13.370568750000002</v>
      </c>
      <c r="Q24" s="26" t="s">
        <v>78</v>
      </c>
      <c r="R24" s="5">
        <f t="shared" si="5"/>
        <v>14.172802875000002</v>
      </c>
      <c r="S24" s="26" t="s">
        <v>78</v>
      </c>
      <c r="T24" s="21"/>
    </row>
    <row r="25" spans="1:20" ht="18.75" x14ac:dyDescent="0.25">
      <c r="A25" s="54"/>
      <c r="B25" s="55"/>
      <c r="C25" s="26" t="s">
        <v>8</v>
      </c>
      <c r="D25" s="6">
        <v>0</v>
      </c>
      <c r="E25" s="6">
        <v>0</v>
      </c>
      <c r="F25" s="6">
        <v>9.7000000000000003E-2</v>
      </c>
      <c r="G25" s="6">
        <f t="shared" si="6"/>
        <v>3.2333333333333332E-2</v>
      </c>
      <c r="H25" s="6">
        <f t="shared" si="0"/>
        <v>0.15399999999999997</v>
      </c>
      <c r="I25" s="6">
        <v>0.15399999999999997</v>
      </c>
      <c r="J25" s="6">
        <f t="shared" si="1"/>
        <v>0.16169999999999998</v>
      </c>
      <c r="K25" s="26">
        <v>0.16899999999999996</v>
      </c>
      <c r="L25" s="6">
        <f t="shared" si="2"/>
        <v>0.16978499999999999</v>
      </c>
      <c r="M25" s="26" t="s">
        <v>78</v>
      </c>
      <c r="N25" s="6">
        <f t="shared" si="3"/>
        <v>0.17827425</v>
      </c>
      <c r="O25" s="26" t="s">
        <v>78</v>
      </c>
      <c r="P25" s="6">
        <f t="shared" si="4"/>
        <v>0.1871879625</v>
      </c>
      <c r="Q25" s="26" t="s">
        <v>78</v>
      </c>
      <c r="R25" s="6">
        <f t="shared" si="5"/>
        <v>0.19841924025000002</v>
      </c>
      <c r="S25" s="26" t="s">
        <v>78</v>
      </c>
      <c r="T25" s="21"/>
    </row>
    <row r="26" spans="1:20" ht="18.75" x14ac:dyDescent="0.25">
      <c r="A26" s="54" t="s">
        <v>34</v>
      </c>
      <c r="B26" s="55" t="s">
        <v>22</v>
      </c>
      <c r="C26" s="26" t="s">
        <v>9</v>
      </c>
      <c r="D26" s="5">
        <v>32</v>
      </c>
      <c r="E26" s="5">
        <v>29</v>
      </c>
      <c r="F26" s="5">
        <v>67</v>
      </c>
      <c r="G26" s="6">
        <f t="shared" si="6"/>
        <v>42.666666666666664</v>
      </c>
      <c r="H26" s="5">
        <f t="shared" si="0"/>
        <v>118</v>
      </c>
      <c r="I26" s="5">
        <v>118</v>
      </c>
      <c r="J26" s="5">
        <f t="shared" si="1"/>
        <v>123.9</v>
      </c>
      <c r="K26" s="26">
        <v>110</v>
      </c>
      <c r="L26" s="5">
        <f t="shared" si="2"/>
        <v>130.095</v>
      </c>
      <c r="M26" s="26" t="s">
        <v>78</v>
      </c>
      <c r="N26" s="5">
        <f t="shared" si="3"/>
        <v>136.59975</v>
      </c>
      <c r="O26" s="26" t="s">
        <v>78</v>
      </c>
      <c r="P26" s="5">
        <f t="shared" si="4"/>
        <v>143.42973750000002</v>
      </c>
      <c r="Q26" s="26" t="s">
        <v>78</v>
      </c>
      <c r="R26" s="5">
        <f t="shared" si="5"/>
        <v>152.03552175000002</v>
      </c>
      <c r="S26" s="26" t="s">
        <v>78</v>
      </c>
      <c r="T26" s="21"/>
    </row>
    <row r="27" spans="1:20" ht="18.75" x14ac:dyDescent="0.25">
      <c r="A27" s="54"/>
      <c r="B27" s="55"/>
      <c r="C27" s="26" t="s">
        <v>8</v>
      </c>
      <c r="D27" s="6">
        <v>0.34200000000000003</v>
      </c>
      <c r="E27" s="6">
        <v>0.28199999999999997</v>
      </c>
      <c r="F27" s="6">
        <v>0.59299999999999997</v>
      </c>
      <c r="G27" s="6">
        <f t="shared" si="6"/>
        <v>0.40566666666666668</v>
      </c>
      <c r="H27" s="6">
        <f t="shared" si="0"/>
        <v>0.92499999999999982</v>
      </c>
      <c r="I27" s="6">
        <v>0.92499999999999982</v>
      </c>
      <c r="J27" s="6">
        <f t="shared" si="1"/>
        <v>0.97124999999999984</v>
      </c>
      <c r="K27" s="26">
        <v>0.8069999999999995</v>
      </c>
      <c r="L27" s="6">
        <f t="shared" si="2"/>
        <v>1.0198124999999998</v>
      </c>
      <c r="M27" s="26" t="s">
        <v>78</v>
      </c>
      <c r="N27" s="6">
        <f t="shared" si="3"/>
        <v>1.0708031249999999</v>
      </c>
      <c r="O27" s="26" t="s">
        <v>78</v>
      </c>
      <c r="P27" s="6">
        <f t="shared" si="4"/>
        <v>1.1243432812499998</v>
      </c>
      <c r="Q27" s="26" t="s">
        <v>78</v>
      </c>
      <c r="R27" s="6">
        <f t="shared" si="5"/>
        <v>1.1918038781249998</v>
      </c>
      <c r="S27" s="26" t="s">
        <v>78</v>
      </c>
      <c r="T27" s="21"/>
    </row>
    <row r="28" spans="1:20" ht="18.75" x14ac:dyDescent="0.25">
      <c r="A28" s="54" t="s">
        <v>35</v>
      </c>
      <c r="B28" s="55" t="s">
        <v>23</v>
      </c>
      <c r="C28" s="26" t="s">
        <v>9</v>
      </c>
      <c r="D28" s="5">
        <v>15</v>
      </c>
      <c r="E28" s="5">
        <v>1</v>
      </c>
      <c r="F28" s="5">
        <v>0</v>
      </c>
      <c r="G28" s="6">
        <f t="shared" si="6"/>
        <v>5.333333333333333</v>
      </c>
      <c r="H28" s="5">
        <f t="shared" si="0"/>
        <v>0</v>
      </c>
      <c r="I28" s="5">
        <v>0</v>
      </c>
      <c r="J28" s="42">
        <f t="shared" si="1"/>
        <v>0</v>
      </c>
      <c r="K28" s="26">
        <v>0</v>
      </c>
      <c r="L28" s="42">
        <f t="shared" si="2"/>
        <v>0</v>
      </c>
      <c r="M28" s="26" t="s">
        <v>78</v>
      </c>
      <c r="N28" s="42">
        <f t="shared" si="3"/>
        <v>0</v>
      </c>
      <c r="O28" s="26" t="s">
        <v>78</v>
      </c>
      <c r="P28" s="42">
        <f t="shared" si="4"/>
        <v>0</v>
      </c>
      <c r="Q28" s="26" t="s">
        <v>78</v>
      </c>
      <c r="R28" s="42">
        <f t="shared" si="5"/>
        <v>0</v>
      </c>
      <c r="S28" s="26" t="s">
        <v>78</v>
      </c>
      <c r="T28" s="21"/>
    </row>
    <row r="29" spans="1:20" ht="18.75" x14ac:dyDescent="0.25">
      <c r="A29" s="54"/>
      <c r="B29" s="55"/>
      <c r="C29" s="26" t="s">
        <v>8</v>
      </c>
      <c r="D29" s="6">
        <v>0.124</v>
      </c>
      <c r="E29" s="6">
        <v>1.4999999999999999E-2</v>
      </c>
      <c r="F29" s="6">
        <v>0</v>
      </c>
      <c r="G29" s="6">
        <f t="shared" si="6"/>
        <v>4.6333333333333337E-2</v>
      </c>
      <c r="H29" s="6">
        <f t="shared" si="0"/>
        <v>0</v>
      </c>
      <c r="I29" s="6">
        <v>0</v>
      </c>
      <c r="J29" s="6">
        <f t="shared" si="1"/>
        <v>0</v>
      </c>
      <c r="K29" s="26">
        <v>0</v>
      </c>
      <c r="L29" s="6">
        <f t="shared" si="2"/>
        <v>0</v>
      </c>
      <c r="M29" s="26" t="s">
        <v>78</v>
      </c>
      <c r="N29" s="6">
        <f t="shared" si="3"/>
        <v>0</v>
      </c>
      <c r="O29" s="26" t="s">
        <v>78</v>
      </c>
      <c r="P29" s="6">
        <f t="shared" si="4"/>
        <v>0</v>
      </c>
      <c r="Q29" s="26" t="s">
        <v>78</v>
      </c>
      <c r="R29" s="6">
        <f t="shared" si="5"/>
        <v>0</v>
      </c>
      <c r="S29" s="26" t="s">
        <v>78</v>
      </c>
      <c r="T29" s="21"/>
    </row>
    <row r="30" spans="1:20" ht="18.75" customHeight="1" x14ac:dyDescent="0.25">
      <c r="A30" s="54" t="s">
        <v>14</v>
      </c>
      <c r="B30" s="55" t="s">
        <v>24</v>
      </c>
      <c r="C30" s="26" t="s">
        <v>9</v>
      </c>
      <c r="D30" s="5">
        <v>804</v>
      </c>
      <c r="E30" s="5">
        <v>1093</v>
      </c>
      <c r="F30" s="5">
        <v>949</v>
      </c>
      <c r="G30" s="6">
        <f t="shared" si="6"/>
        <v>948.66666666666663</v>
      </c>
      <c r="H30" s="26">
        <v>956</v>
      </c>
      <c r="I30" s="5">
        <v>936</v>
      </c>
      <c r="J30" s="5">
        <f t="shared" si="1"/>
        <v>1003.8000000000001</v>
      </c>
      <c r="K30" s="26" t="s">
        <v>78</v>
      </c>
      <c r="L30" s="5">
        <f t="shared" si="2"/>
        <v>1053.99</v>
      </c>
      <c r="M30" s="26" t="s">
        <v>78</v>
      </c>
      <c r="N30" s="5">
        <f t="shared" si="3"/>
        <v>1106.6895</v>
      </c>
      <c r="O30" s="26" t="s">
        <v>78</v>
      </c>
      <c r="P30" s="5">
        <f t="shared" si="4"/>
        <v>1162.0239750000001</v>
      </c>
      <c r="Q30" s="26" t="s">
        <v>78</v>
      </c>
      <c r="R30" s="5">
        <f t="shared" si="5"/>
        <v>1231.7454135</v>
      </c>
      <c r="S30" s="26" t="s">
        <v>78</v>
      </c>
    </row>
    <row r="31" spans="1:20" ht="66.75" customHeight="1" x14ac:dyDescent="0.25">
      <c r="A31" s="54"/>
      <c r="B31" s="55" t="s">
        <v>24</v>
      </c>
      <c r="C31" s="26" t="s">
        <v>8</v>
      </c>
      <c r="D31" s="6">
        <v>6.4020000000000001</v>
      </c>
      <c r="E31" s="6">
        <v>7.3540000000000001</v>
      </c>
      <c r="F31" s="33">
        <v>7.4</v>
      </c>
      <c r="G31" s="6">
        <f t="shared" si="6"/>
        <v>7.0519999999999996</v>
      </c>
      <c r="H31" s="26">
        <v>7.5</v>
      </c>
      <c r="I31" s="6">
        <v>7.577</v>
      </c>
      <c r="J31" s="42">
        <f t="shared" si="1"/>
        <v>7.875</v>
      </c>
      <c r="K31" s="26" t="s">
        <v>78</v>
      </c>
      <c r="L31" s="6">
        <f t="shared" si="2"/>
        <v>8.2687500000000007</v>
      </c>
      <c r="M31" s="6" t="s">
        <v>78</v>
      </c>
      <c r="N31" s="6">
        <f t="shared" si="3"/>
        <v>8.6821875000000013</v>
      </c>
      <c r="O31" s="6" t="s">
        <v>78</v>
      </c>
      <c r="P31" s="6">
        <f t="shared" si="4"/>
        <v>9.1162968750000015</v>
      </c>
      <c r="Q31" s="6" t="s">
        <v>78</v>
      </c>
      <c r="R31" s="6">
        <f t="shared" si="5"/>
        <v>9.6632746875000013</v>
      </c>
      <c r="S31" s="6" t="s">
        <v>78</v>
      </c>
    </row>
    <row r="32" spans="1:20" ht="18.75" x14ac:dyDescent="0.25">
      <c r="A32" s="54" t="s">
        <v>36</v>
      </c>
      <c r="B32" s="55" t="s">
        <v>7</v>
      </c>
      <c r="C32" s="26" t="s">
        <v>9</v>
      </c>
      <c r="D32" s="5">
        <v>450</v>
      </c>
      <c r="E32" s="5">
        <v>637</v>
      </c>
      <c r="F32" s="34">
        <v>454</v>
      </c>
      <c r="G32" s="6">
        <f t="shared" si="6"/>
        <v>513.66666666666663</v>
      </c>
      <c r="H32" s="26">
        <v>520</v>
      </c>
      <c r="I32" s="5">
        <v>464</v>
      </c>
      <c r="J32" s="42">
        <f t="shared" si="1"/>
        <v>546</v>
      </c>
      <c r="K32" s="26" t="s">
        <v>78</v>
      </c>
      <c r="L32" s="5">
        <f t="shared" si="2"/>
        <v>573.30000000000007</v>
      </c>
      <c r="M32" s="5" t="s">
        <v>78</v>
      </c>
      <c r="N32" s="5">
        <f t="shared" si="3"/>
        <v>601.96500000000015</v>
      </c>
      <c r="O32" s="5" t="s">
        <v>78</v>
      </c>
      <c r="P32" s="5">
        <f t="shared" si="4"/>
        <v>632.06325000000015</v>
      </c>
      <c r="Q32" s="5" t="s">
        <v>78</v>
      </c>
      <c r="R32" s="5">
        <f t="shared" si="5"/>
        <v>669.98704500000019</v>
      </c>
      <c r="S32" s="5" t="s">
        <v>78</v>
      </c>
    </row>
    <row r="33" spans="1:21" ht="18.75" x14ac:dyDescent="0.25">
      <c r="A33" s="54"/>
      <c r="B33" s="55"/>
      <c r="C33" s="26" t="s">
        <v>8</v>
      </c>
      <c r="D33" s="6">
        <v>2.7010000000000001</v>
      </c>
      <c r="E33" s="6">
        <v>3.028</v>
      </c>
      <c r="F33" s="33">
        <v>2.8889999999999998</v>
      </c>
      <c r="G33" s="6">
        <f t="shared" si="6"/>
        <v>2.8726666666666669</v>
      </c>
      <c r="H33" s="26">
        <v>2.8</v>
      </c>
      <c r="I33" s="6">
        <v>3.1589999999999998</v>
      </c>
      <c r="J33" s="6">
        <f t="shared" si="1"/>
        <v>2.94</v>
      </c>
      <c r="K33" s="26" t="s">
        <v>78</v>
      </c>
      <c r="L33" s="6">
        <f t="shared" si="2"/>
        <v>3.0870000000000002</v>
      </c>
      <c r="M33" s="26" t="s">
        <v>78</v>
      </c>
      <c r="N33" s="6">
        <f t="shared" si="3"/>
        <v>3.2413500000000002</v>
      </c>
      <c r="O33" s="26" t="s">
        <v>78</v>
      </c>
      <c r="P33" s="6">
        <f t="shared" si="4"/>
        <v>3.4034175000000002</v>
      </c>
      <c r="Q33" s="26" t="s">
        <v>78</v>
      </c>
      <c r="R33" s="6">
        <f t="shared" si="5"/>
        <v>3.6076225500000003</v>
      </c>
      <c r="S33" s="26" t="s">
        <v>78</v>
      </c>
    </row>
    <row r="34" spans="1:21" ht="18.75" x14ac:dyDescent="0.25">
      <c r="A34" s="54" t="s">
        <v>37</v>
      </c>
      <c r="B34" s="55" t="s">
        <v>21</v>
      </c>
      <c r="C34" s="26" t="s">
        <v>9</v>
      </c>
      <c r="D34" s="5">
        <v>18</v>
      </c>
      <c r="E34" s="5">
        <v>49</v>
      </c>
      <c r="F34" s="34">
        <v>22</v>
      </c>
      <c r="G34" s="6">
        <f t="shared" si="6"/>
        <v>29.666666666666668</v>
      </c>
      <c r="H34" s="26">
        <v>30</v>
      </c>
      <c r="I34" s="5">
        <v>18</v>
      </c>
      <c r="J34" s="5">
        <f t="shared" si="1"/>
        <v>31.5</v>
      </c>
      <c r="K34" s="5" t="s">
        <v>78</v>
      </c>
      <c r="L34" s="5">
        <f t="shared" si="2"/>
        <v>33.075000000000003</v>
      </c>
      <c r="M34" s="5" t="s">
        <v>78</v>
      </c>
      <c r="N34" s="5">
        <f t="shared" si="3"/>
        <v>34.728750000000005</v>
      </c>
      <c r="O34" s="5" t="s">
        <v>78</v>
      </c>
      <c r="P34" s="5">
        <f t="shared" si="4"/>
        <v>36.465187500000006</v>
      </c>
      <c r="Q34" s="5" t="s">
        <v>78</v>
      </c>
      <c r="R34" s="5">
        <f t="shared" si="5"/>
        <v>38.653098750000005</v>
      </c>
      <c r="S34" s="26" t="s">
        <v>78</v>
      </c>
    </row>
    <row r="35" spans="1:21" ht="18.75" x14ac:dyDescent="0.25">
      <c r="A35" s="54"/>
      <c r="B35" s="55"/>
      <c r="C35" s="26" t="s">
        <v>8</v>
      </c>
      <c r="D35" s="6">
        <v>0.214</v>
      </c>
      <c r="E35" s="6">
        <v>0.216</v>
      </c>
      <c r="F35" s="33">
        <v>0.253</v>
      </c>
      <c r="G35" s="6">
        <f t="shared" si="6"/>
        <v>0.22766666666666668</v>
      </c>
      <c r="H35" s="26">
        <v>0.22</v>
      </c>
      <c r="I35" s="6">
        <v>0.24099999999999999</v>
      </c>
      <c r="J35" s="6">
        <f t="shared" si="1"/>
        <v>0.23100000000000001</v>
      </c>
      <c r="K35" s="26" t="s">
        <v>78</v>
      </c>
      <c r="L35" s="6">
        <f t="shared" si="2"/>
        <v>0.24255000000000002</v>
      </c>
      <c r="M35" s="26" t="s">
        <v>78</v>
      </c>
      <c r="N35" s="6">
        <f t="shared" si="3"/>
        <v>0.2546775</v>
      </c>
      <c r="O35" s="26" t="s">
        <v>78</v>
      </c>
      <c r="P35" s="6">
        <f t="shared" si="4"/>
        <v>0.26741137500000001</v>
      </c>
      <c r="Q35" s="26" t="s">
        <v>78</v>
      </c>
      <c r="R35" s="6">
        <f t="shared" si="5"/>
        <v>0.28345605750000002</v>
      </c>
      <c r="S35" s="26" t="s">
        <v>78</v>
      </c>
    </row>
    <row r="36" spans="1:21" ht="18.75" x14ac:dyDescent="0.25">
      <c r="A36" s="54" t="s">
        <v>38</v>
      </c>
      <c r="B36" s="55" t="s">
        <v>22</v>
      </c>
      <c r="C36" s="26" t="s">
        <v>9</v>
      </c>
      <c r="D36" s="5">
        <v>323</v>
      </c>
      <c r="E36" s="5">
        <v>407</v>
      </c>
      <c r="F36" s="34">
        <v>459</v>
      </c>
      <c r="G36" s="6">
        <f t="shared" si="6"/>
        <v>396.33333333333331</v>
      </c>
      <c r="H36" s="26">
        <v>396</v>
      </c>
      <c r="I36" s="5">
        <v>454</v>
      </c>
      <c r="J36" s="5">
        <f t="shared" si="1"/>
        <v>415.8</v>
      </c>
      <c r="K36" s="26" t="s">
        <v>78</v>
      </c>
      <c r="L36" s="5">
        <f t="shared" si="2"/>
        <v>436.59000000000003</v>
      </c>
      <c r="M36" s="26" t="s">
        <v>78</v>
      </c>
      <c r="N36" s="5">
        <f t="shared" si="3"/>
        <v>458.41950000000003</v>
      </c>
      <c r="O36" s="26" t="s">
        <v>78</v>
      </c>
      <c r="P36" s="5">
        <f t="shared" si="4"/>
        <v>481.34047500000003</v>
      </c>
      <c r="Q36" s="26" t="s">
        <v>78</v>
      </c>
      <c r="R36" s="5">
        <f t="shared" si="5"/>
        <v>510.22090350000008</v>
      </c>
      <c r="S36" s="26" t="s">
        <v>78</v>
      </c>
    </row>
    <row r="37" spans="1:21" ht="18.75" x14ac:dyDescent="0.25">
      <c r="A37" s="54"/>
      <c r="B37" s="55"/>
      <c r="C37" s="26" t="s">
        <v>8</v>
      </c>
      <c r="D37" s="6">
        <v>3.3450000000000002</v>
      </c>
      <c r="E37" s="6">
        <v>4.1100000000000003</v>
      </c>
      <c r="F37" s="33">
        <v>4.1189999999999998</v>
      </c>
      <c r="G37" s="6">
        <f t="shared" si="6"/>
        <v>3.8580000000000001</v>
      </c>
      <c r="H37" s="26">
        <v>4.38</v>
      </c>
      <c r="I37" s="6">
        <v>4.1769999999999996</v>
      </c>
      <c r="J37" s="6">
        <f t="shared" si="1"/>
        <v>4.5990000000000002</v>
      </c>
      <c r="K37" s="26" t="s">
        <v>78</v>
      </c>
      <c r="L37" s="6">
        <f t="shared" si="2"/>
        <v>4.8289500000000007</v>
      </c>
      <c r="M37" s="26" t="s">
        <v>78</v>
      </c>
      <c r="N37" s="6">
        <f t="shared" si="3"/>
        <v>5.0703975000000012</v>
      </c>
      <c r="O37" s="26" t="s">
        <v>78</v>
      </c>
      <c r="P37" s="6">
        <f t="shared" si="4"/>
        <v>5.3239173750000015</v>
      </c>
      <c r="Q37" s="26" t="s">
        <v>78</v>
      </c>
      <c r="R37" s="6">
        <f t="shared" si="5"/>
        <v>5.6433524175000018</v>
      </c>
      <c r="S37" s="26" t="s">
        <v>78</v>
      </c>
    </row>
    <row r="38" spans="1:21" ht="18.75" x14ac:dyDescent="0.25">
      <c r="A38" s="54" t="s">
        <v>39</v>
      </c>
      <c r="B38" s="55" t="s">
        <v>23</v>
      </c>
      <c r="C38" s="26" t="s">
        <v>9</v>
      </c>
      <c r="D38" s="5">
        <v>13</v>
      </c>
      <c r="E38" s="5">
        <v>0</v>
      </c>
      <c r="F38" s="34">
        <v>14</v>
      </c>
      <c r="G38" s="6">
        <f t="shared" si="6"/>
        <v>9</v>
      </c>
      <c r="H38" s="26">
        <v>10</v>
      </c>
      <c r="I38" s="5">
        <v>0</v>
      </c>
      <c r="J38" s="5">
        <f t="shared" si="1"/>
        <v>10.5</v>
      </c>
      <c r="K38" s="26" t="s">
        <v>78</v>
      </c>
      <c r="L38" s="5">
        <f t="shared" si="2"/>
        <v>11.025</v>
      </c>
      <c r="M38" s="26" t="s">
        <v>78</v>
      </c>
      <c r="N38" s="5">
        <f t="shared" si="3"/>
        <v>11.576250000000002</v>
      </c>
      <c r="O38" s="26" t="s">
        <v>78</v>
      </c>
      <c r="P38" s="5">
        <f t="shared" si="4"/>
        <v>12.155062500000001</v>
      </c>
      <c r="Q38" s="26" t="s">
        <v>78</v>
      </c>
      <c r="R38" s="5">
        <f t="shared" si="5"/>
        <v>12.884366250000003</v>
      </c>
      <c r="S38" s="26" t="s">
        <v>78</v>
      </c>
    </row>
    <row r="39" spans="1:21" ht="18.75" x14ac:dyDescent="0.25">
      <c r="A39" s="54"/>
      <c r="B39" s="55"/>
      <c r="C39" s="26" t="s">
        <v>8</v>
      </c>
      <c r="D39" s="6">
        <v>0.14199999999999999</v>
      </c>
      <c r="E39" s="6">
        <v>0</v>
      </c>
      <c r="F39" s="33">
        <v>0.13900000000000001</v>
      </c>
      <c r="G39" s="6">
        <f t="shared" si="6"/>
        <v>9.3666666666666676E-2</v>
      </c>
      <c r="H39" s="26">
        <v>0.1</v>
      </c>
      <c r="I39" s="6">
        <v>0</v>
      </c>
      <c r="J39" s="42">
        <f t="shared" si="1"/>
        <v>0.10500000000000001</v>
      </c>
      <c r="K39" s="26" t="s">
        <v>78</v>
      </c>
      <c r="L39" s="6">
        <f t="shared" si="2"/>
        <v>0.11025000000000001</v>
      </c>
      <c r="M39" s="6" t="s">
        <v>78</v>
      </c>
      <c r="N39" s="6">
        <f t="shared" si="3"/>
        <v>0.11576250000000002</v>
      </c>
      <c r="O39" s="6" t="s">
        <v>78</v>
      </c>
      <c r="P39" s="6">
        <f t="shared" si="4"/>
        <v>0.12155062500000002</v>
      </c>
      <c r="Q39" s="6" t="s">
        <v>78</v>
      </c>
      <c r="R39" s="6">
        <f t="shared" si="5"/>
        <v>0.12884366250000004</v>
      </c>
      <c r="S39" s="26" t="s">
        <v>78</v>
      </c>
      <c r="U39" s="20"/>
    </row>
    <row r="40" spans="1:21" ht="18.75" customHeight="1" x14ac:dyDescent="0.25">
      <c r="A40" s="54" t="s">
        <v>15</v>
      </c>
      <c r="B40" s="55" t="s">
        <v>25</v>
      </c>
      <c r="C40" s="26" t="s">
        <v>9</v>
      </c>
      <c r="D40" s="5">
        <v>799</v>
      </c>
      <c r="E40" s="5">
        <v>1034</v>
      </c>
      <c r="F40" s="5">
        <v>886</v>
      </c>
      <c r="G40" s="6">
        <f t="shared" si="6"/>
        <v>906.33333333333337</v>
      </c>
      <c r="H40" s="26">
        <v>910</v>
      </c>
      <c r="I40" s="5">
        <v>948</v>
      </c>
      <c r="J40" s="5">
        <f t="shared" si="1"/>
        <v>955.5</v>
      </c>
      <c r="K40" s="26" t="s">
        <v>78</v>
      </c>
      <c r="L40" s="5">
        <f t="shared" si="2"/>
        <v>1003.2750000000001</v>
      </c>
      <c r="M40" s="26" t="s">
        <v>78</v>
      </c>
      <c r="N40" s="5">
        <f t="shared" si="3"/>
        <v>1053.43875</v>
      </c>
      <c r="O40" s="26" t="s">
        <v>78</v>
      </c>
      <c r="P40" s="5">
        <f t="shared" si="4"/>
        <v>1106.1106875</v>
      </c>
      <c r="Q40" s="26" t="s">
        <v>78</v>
      </c>
      <c r="R40" s="5">
        <f t="shared" si="5"/>
        <v>1172.4773287500002</v>
      </c>
      <c r="S40" s="26" t="s">
        <v>78</v>
      </c>
    </row>
    <row r="41" spans="1:21" ht="31.5" customHeight="1" x14ac:dyDescent="0.25">
      <c r="A41" s="54"/>
      <c r="B41" s="55" t="s">
        <v>25</v>
      </c>
      <c r="C41" s="26" t="s">
        <v>8</v>
      </c>
      <c r="D41" s="6">
        <v>6.3</v>
      </c>
      <c r="E41" s="6">
        <v>7.0010000000000003</v>
      </c>
      <c r="F41" s="33">
        <v>6.883</v>
      </c>
      <c r="G41" s="6">
        <f t="shared" si="6"/>
        <v>6.7280000000000006</v>
      </c>
      <c r="H41" s="6">
        <v>7</v>
      </c>
      <c r="I41" s="6">
        <v>7.6539999999999999</v>
      </c>
      <c r="J41" s="6">
        <f t="shared" si="1"/>
        <v>7.3500000000000005</v>
      </c>
      <c r="K41" s="26" t="s">
        <v>78</v>
      </c>
      <c r="L41" s="6">
        <f t="shared" si="2"/>
        <v>7.7175000000000011</v>
      </c>
      <c r="M41" s="26" t="s">
        <v>78</v>
      </c>
      <c r="N41" s="6">
        <f t="shared" si="3"/>
        <v>8.1033750000000015</v>
      </c>
      <c r="O41" s="26" t="s">
        <v>78</v>
      </c>
      <c r="P41" s="6">
        <f t="shared" si="4"/>
        <v>8.5085437500000012</v>
      </c>
      <c r="Q41" s="26" t="s">
        <v>78</v>
      </c>
      <c r="R41" s="6">
        <f t="shared" si="5"/>
        <v>9.0190563750000017</v>
      </c>
      <c r="S41" s="26" t="s">
        <v>78</v>
      </c>
    </row>
    <row r="42" spans="1:21" ht="18.75" x14ac:dyDescent="0.25">
      <c r="A42" s="54" t="s">
        <v>40</v>
      </c>
      <c r="B42" s="55" t="s">
        <v>7</v>
      </c>
      <c r="C42" s="26" t="s">
        <v>9</v>
      </c>
      <c r="D42" s="5">
        <v>446</v>
      </c>
      <c r="E42" s="5">
        <v>441</v>
      </c>
      <c r="F42" s="34">
        <v>443</v>
      </c>
      <c r="G42" s="6">
        <f t="shared" si="6"/>
        <v>443.33333333333331</v>
      </c>
      <c r="H42" s="26">
        <v>443</v>
      </c>
      <c r="I42" s="5">
        <v>469</v>
      </c>
      <c r="J42" s="5">
        <f t="shared" si="1"/>
        <v>465.15000000000003</v>
      </c>
      <c r="K42" s="26" t="s">
        <v>78</v>
      </c>
      <c r="L42" s="5">
        <f t="shared" si="2"/>
        <v>488.40750000000008</v>
      </c>
      <c r="M42" s="26" t="s">
        <v>78</v>
      </c>
      <c r="N42" s="5">
        <f t="shared" si="3"/>
        <v>512.82787500000006</v>
      </c>
      <c r="O42" s="26" t="s">
        <v>78</v>
      </c>
      <c r="P42" s="5">
        <f t="shared" si="4"/>
        <v>538.46926875000008</v>
      </c>
      <c r="Q42" s="26" t="s">
        <v>78</v>
      </c>
      <c r="R42" s="5">
        <f t="shared" si="5"/>
        <v>570.77742487500007</v>
      </c>
      <c r="S42" s="26" t="s">
        <v>78</v>
      </c>
    </row>
    <row r="43" spans="1:21" ht="18.75" x14ac:dyDescent="0.25">
      <c r="A43" s="54"/>
      <c r="B43" s="55"/>
      <c r="C43" s="26" t="s">
        <v>8</v>
      </c>
      <c r="D43" s="6">
        <v>2.6859999999999999</v>
      </c>
      <c r="E43" s="6">
        <v>2.859</v>
      </c>
      <c r="F43" s="33">
        <v>2.7610000000000001</v>
      </c>
      <c r="G43" s="6">
        <f t="shared" si="6"/>
        <v>2.7686666666666668</v>
      </c>
      <c r="H43" s="6">
        <v>2.8</v>
      </c>
      <c r="I43" s="6">
        <v>3.1320000000000001</v>
      </c>
      <c r="J43" s="6">
        <f t="shared" si="1"/>
        <v>2.94</v>
      </c>
      <c r="K43" s="26" t="s">
        <v>78</v>
      </c>
      <c r="L43" s="6">
        <f t="shared" si="2"/>
        <v>3.0870000000000002</v>
      </c>
      <c r="M43" s="26" t="s">
        <v>78</v>
      </c>
      <c r="N43" s="6">
        <f t="shared" si="3"/>
        <v>3.2413500000000002</v>
      </c>
      <c r="O43" s="26" t="s">
        <v>78</v>
      </c>
      <c r="P43" s="6">
        <f t="shared" si="4"/>
        <v>3.4034175000000002</v>
      </c>
      <c r="Q43" s="26" t="s">
        <v>78</v>
      </c>
      <c r="R43" s="6">
        <f t="shared" si="5"/>
        <v>3.6076225500000003</v>
      </c>
      <c r="S43" s="26" t="s">
        <v>78</v>
      </c>
    </row>
    <row r="44" spans="1:21" ht="18.75" x14ac:dyDescent="0.25">
      <c r="A44" s="54" t="s">
        <v>41</v>
      </c>
      <c r="B44" s="55" t="s">
        <v>21</v>
      </c>
      <c r="C44" s="26" t="s">
        <v>9</v>
      </c>
      <c r="D44" s="5">
        <v>18</v>
      </c>
      <c r="E44" s="5">
        <v>34</v>
      </c>
      <c r="F44" s="34">
        <v>21</v>
      </c>
      <c r="G44" s="6">
        <f t="shared" si="6"/>
        <v>24.333333333333332</v>
      </c>
      <c r="H44" s="5">
        <v>25</v>
      </c>
      <c r="I44" s="5">
        <v>17</v>
      </c>
      <c r="J44" s="5">
        <f t="shared" si="1"/>
        <v>26.25</v>
      </c>
      <c r="K44" s="26" t="s">
        <v>78</v>
      </c>
      <c r="L44" s="5">
        <f t="shared" si="2"/>
        <v>27.5625</v>
      </c>
      <c r="M44" s="26" t="s">
        <v>78</v>
      </c>
      <c r="N44" s="5">
        <f t="shared" si="3"/>
        <v>28.940625000000001</v>
      </c>
      <c r="O44" s="26" t="s">
        <v>78</v>
      </c>
      <c r="P44" s="5">
        <f t="shared" si="4"/>
        <v>30.387656250000003</v>
      </c>
      <c r="Q44" s="26" t="s">
        <v>78</v>
      </c>
      <c r="R44" s="5">
        <f t="shared" si="5"/>
        <v>32.210915625000005</v>
      </c>
      <c r="S44" s="26" t="s">
        <v>78</v>
      </c>
    </row>
    <row r="45" spans="1:21" ht="18.75" x14ac:dyDescent="0.25">
      <c r="A45" s="54"/>
      <c r="B45" s="55"/>
      <c r="C45" s="26" t="s">
        <v>8</v>
      </c>
      <c r="D45" s="6">
        <v>0.214</v>
      </c>
      <c r="E45" s="6">
        <v>7.3999999999999996E-2</v>
      </c>
      <c r="F45" s="33">
        <v>0.19600000000000001</v>
      </c>
      <c r="G45" s="6">
        <f t="shared" si="6"/>
        <v>0.16133333333333333</v>
      </c>
      <c r="H45" s="6">
        <v>0.17</v>
      </c>
      <c r="I45" s="6">
        <v>0.22600000000000001</v>
      </c>
      <c r="J45" s="6">
        <f t="shared" si="1"/>
        <v>0.17850000000000002</v>
      </c>
      <c r="K45" s="26" t="s">
        <v>78</v>
      </c>
      <c r="L45" s="6">
        <f t="shared" si="2"/>
        <v>0.18742500000000004</v>
      </c>
      <c r="M45" s="26" t="s">
        <v>78</v>
      </c>
      <c r="N45" s="6">
        <f t="shared" si="3"/>
        <v>0.19679625000000003</v>
      </c>
      <c r="O45" s="26" t="s">
        <v>78</v>
      </c>
      <c r="P45" s="6">
        <f t="shared" si="4"/>
        <v>0.20663606250000005</v>
      </c>
      <c r="Q45" s="26" t="s">
        <v>78</v>
      </c>
      <c r="R45" s="6">
        <f t="shared" si="5"/>
        <v>0.21903422625000007</v>
      </c>
      <c r="S45" s="26" t="s">
        <v>78</v>
      </c>
    </row>
    <row r="46" spans="1:21" ht="18.75" x14ac:dyDescent="0.25">
      <c r="A46" s="54" t="s">
        <v>42</v>
      </c>
      <c r="B46" s="55" t="s">
        <v>22</v>
      </c>
      <c r="C46" s="26" t="s">
        <v>9</v>
      </c>
      <c r="D46" s="5">
        <v>311</v>
      </c>
      <c r="E46" s="5">
        <v>559</v>
      </c>
      <c r="F46" s="34">
        <v>405</v>
      </c>
      <c r="G46" s="6">
        <f t="shared" si="6"/>
        <v>425</v>
      </c>
      <c r="H46" s="5">
        <v>430</v>
      </c>
      <c r="I46" s="5">
        <v>462</v>
      </c>
      <c r="J46" s="5">
        <f t="shared" si="1"/>
        <v>451.5</v>
      </c>
      <c r="K46" s="26" t="s">
        <v>78</v>
      </c>
      <c r="L46" s="5">
        <f t="shared" si="2"/>
        <v>474.07500000000005</v>
      </c>
      <c r="M46" s="26" t="s">
        <v>78</v>
      </c>
      <c r="N46" s="5">
        <f t="shared" si="3"/>
        <v>497.77875000000006</v>
      </c>
      <c r="O46" s="26" t="s">
        <v>78</v>
      </c>
      <c r="P46" s="5">
        <f t="shared" si="4"/>
        <v>522.66768750000006</v>
      </c>
      <c r="Q46" s="26" t="s">
        <v>78</v>
      </c>
      <c r="R46" s="5">
        <f t="shared" si="5"/>
        <v>554.02774875000011</v>
      </c>
      <c r="S46" s="26" t="s">
        <v>78</v>
      </c>
    </row>
    <row r="47" spans="1:21" ht="18.75" x14ac:dyDescent="0.25">
      <c r="A47" s="54"/>
      <c r="B47" s="55"/>
      <c r="C47" s="26" t="s">
        <v>8</v>
      </c>
      <c r="D47" s="6">
        <v>3.165</v>
      </c>
      <c r="E47" s="6">
        <v>4.0679999999999996</v>
      </c>
      <c r="F47" s="33">
        <v>3.77</v>
      </c>
      <c r="G47" s="6">
        <f t="shared" si="6"/>
        <v>3.6676666666666669</v>
      </c>
      <c r="H47" s="6">
        <v>3.6</v>
      </c>
      <c r="I47" s="6">
        <v>4.2949999999999999</v>
      </c>
      <c r="J47" s="6">
        <f t="shared" si="1"/>
        <v>3.7800000000000002</v>
      </c>
      <c r="K47" s="26" t="s">
        <v>78</v>
      </c>
      <c r="L47" s="6">
        <f t="shared" si="2"/>
        <v>3.9690000000000003</v>
      </c>
      <c r="M47" s="26" t="s">
        <v>78</v>
      </c>
      <c r="N47" s="6">
        <f t="shared" si="3"/>
        <v>4.1674500000000005</v>
      </c>
      <c r="O47" s="26" t="s">
        <v>78</v>
      </c>
      <c r="P47" s="6">
        <f t="shared" si="4"/>
        <v>4.3758225000000008</v>
      </c>
      <c r="Q47" s="26" t="s">
        <v>78</v>
      </c>
      <c r="R47" s="6">
        <f t="shared" si="5"/>
        <v>4.6383718500000013</v>
      </c>
      <c r="S47" s="26" t="s">
        <v>78</v>
      </c>
    </row>
    <row r="48" spans="1:21" ht="18.75" x14ac:dyDescent="0.25">
      <c r="A48" s="54" t="s">
        <v>43</v>
      </c>
      <c r="B48" s="55" t="s">
        <v>23</v>
      </c>
      <c r="C48" s="26" t="s">
        <v>9</v>
      </c>
      <c r="D48" s="5">
        <v>24</v>
      </c>
      <c r="E48" s="5">
        <v>0</v>
      </c>
      <c r="F48" s="34">
        <v>17</v>
      </c>
      <c r="G48" s="6">
        <f t="shared" si="6"/>
        <v>13.666666666666666</v>
      </c>
      <c r="H48" s="5">
        <f>H40-H42-H44-H46</f>
        <v>12</v>
      </c>
      <c r="I48" s="5">
        <v>0</v>
      </c>
      <c r="J48" s="5">
        <f t="shared" si="1"/>
        <v>12.600000000000001</v>
      </c>
      <c r="K48" s="26" t="s">
        <v>78</v>
      </c>
      <c r="L48" s="5">
        <f t="shared" si="2"/>
        <v>13.230000000000002</v>
      </c>
      <c r="M48" s="26" t="s">
        <v>78</v>
      </c>
      <c r="N48" s="5">
        <f t="shared" si="3"/>
        <v>13.891500000000002</v>
      </c>
      <c r="O48" s="26" t="s">
        <v>78</v>
      </c>
      <c r="P48" s="5">
        <f t="shared" si="4"/>
        <v>14.586075000000003</v>
      </c>
      <c r="Q48" s="26" t="s">
        <v>78</v>
      </c>
      <c r="R48" s="5">
        <f t="shared" si="5"/>
        <v>15.461239500000003</v>
      </c>
      <c r="S48" s="26" t="s">
        <v>78</v>
      </c>
    </row>
    <row r="49" spans="1:21" ht="18.75" x14ac:dyDescent="0.25">
      <c r="A49" s="54"/>
      <c r="B49" s="55"/>
      <c r="C49" s="26" t="s">
        <v>8</v>
      </c>
      <c r="D49" s="6">
        <v>0.23499999999999999</v>
      </c>
      <c r="E49" s="6">
        <v>0</v>
      </c>
      <c r="F49" s="33">
        <v>0.156</v>
      </c>
      <c r="G49" s="6">
        <f>(D49+E49+F49)/3</f>
        <v>0.13033333333333333</v>
      </c>
      <c r="H49" s="6">
        <f>H41-H43-H45-H47</f>
        <v>0.43000000000000016</v>
      </c>
      <c r="I49" s="6">
        <v>0</v>
      </c>
      <c r="J49" s="6">
        <f t="shared" si="1"/>
        <v>0.45150000000000018</v>
      </c>
      <c r="K49" s="26" t="s">
        <v>78</v>
      </c>
      <c r="L49" s="6">
        <f t="shared" si="2"/>
        <v>0.47407500000000019</v>
      </c>
      <c r="M49" s="26" t="s">
        <v>78</v>
      </c>
      <c r="N49" s="6">
        <f t="shared" si="3"/>
        <v>0.49777875000000021</v>
      </c>
      <c r="O49" s="26" t="s">
        <v>78</v>
      </c>
      <c r="P49" s="6">
        <f t="shared" si="4"/>
        <v>0.52266768750000026</v>
      </c>
      <c r="Q49" s="26" t="s">
        <v>78</v>
      </c>
      <c r="R49" s="6">
        <f t="shared" si="5"/>
        <v>0.55402774875000027</v>
      </c>
      <c r="S49" s="26" t="s">
        <v>78</v>
      </c>
    </row>
    <row r="50" spans="1:21" ht="78.75" x14ac:dyDescent="0.25">
      <c r="A50" s="22" t="s">
        <v>16</v>
      </c>
      <c r="B50" s="23" t="s">
        <v>86</v>
      </c>
      <c r="C50" s="26" t="s">
        <v>87</v>
      </c>
      <c r="D50" s="6">
        <v>16.559000000000001</v>
      </c>
      <c r="E50" s="6">
        <v>21.914000000000001</v>
      </c>
      <c r="F50" s="33">
        <v>11.256</v>
      </c>
      <c r="G50" s="6">
        <f t="shared" ref="G50:G53" si="7">(D50+E50+F50)/3</f>
        <v>16.576333333333334</v>
      </c>
      <c r="H50" s="6">
        <v>12</v>
      </c>
      <c r="I50" s="6">
        <v>8.4719999999999995</v>
      </c>
      <c r="J50" s="6">
        <f t="shared" si="1"/>
        <v>12.600000000000001</v>
      </c>
      <c r="K50" s="26" t="s">
        <v>78</v>
      </c>
      <c r="L50" s="6">
        <f t="shared" si="2"/>
        <v>13.230000000000002</v>
      </c>
      <c r="M50" s="26" t="s">
        <v>78</v>
      </c>
      <c r="N50" s="6">
        <f t="shared" si="3"/>
        <v>13.891500000000002</v>
      </c>
      <c r="O50" s="26" t="s">
        <v>78</v>
      </c>
      <c r="P50" s="6">
        <f t="shared" si="4"/>
        <v>14.586075000000003</v>
      </c>
      <c r="Q50" s="26" t="s">
        <v>78</v>
      </c>
      <c r="R50" s="6">
        <f t="shared" si="5"/>
        <v>15.461239500000003</v>
      </c>
      <c r="S50" s="26" t="s">
        <v>78</v>
      </c>
    </row>
    <row r="51" spans="1:21" ht="31.5" x14ac:dyDescent="0.25">
      <c r="A51" s="22" t="s">
        <v>44</v>
      </c>
      <c r="B51" s="23" t="s">
        <v>26</v>
      </c>
      <c r="C51" s="26" t="s">
        <v>87</v>
      </c>
      <c r="D51" s="6">
        <v>0.48499999999999999</v>
      </c>
      <c r="E51" s="6">
        <v>0.753</v>
      </c>
      <c r="F51" s="33">
        <v>0.30099999999999999</v>
      </c>
      <c r="G51" s="6">
        <f t="shared" si="7"/>
        <v>0.51300000000000001</v>
      </c>
      <c r="H51" s="6">
        <v>0.3</v>
      </c>
      <c r="I51" s="6">
        <v>0.26500000000000001</v>
      </c>
      <c r="J51" s="6">
        <f t="shared" si="1"/>
        <v>0.315</v>
      </c>
      <c r="K51" s="26" t="s">
        <v>78</v>
      </c>
      <c r="L51" s="6">
        <f t="shared" si="2"/>
        <v>0.33075000000000004</v>
      </c>
      <c r="M51" s="26" t="s">
        <v>78</v>
      </c>
      <c r="N51" s="6">
        <f t="shared" si="3"/>
        <v>0.34728750000000008</v>
      </c>
      <c r="O51" s="26" t="s">
        <v>78</v>
      </c>
      <c r="P51" s="6">
        <f t="shared" si="4"/>
        <v>0.36465187500000013</v>
      </c>
      <c r="Q51" s="26" t="s">
        <v>78</v>
      </c>
      <c r="R51" s="6">
        <f t="shared" si="5"/>
        <v>0.38653098750000014</v>
      </c>
      <c r="S51" s="26" t="s">
        <v>78</v>
      </c>
    </row>
    <row r="52" spans="1:21" ht="47.25" x14ac:dyDescent="0.25">
      <c r="A52" s="22" t="s">
        <v>45</v>
      </c>
      <c r="B52" s="23" t="s">
        <v>27</v>
      </c>
      <c r="C52" s="26" t="s">
        <v>87</v>
      </c>
      <c r="D52" s="6">
        <v>0.70399999999999996</v>
      </c>
      <c r="E52" s="6">
        <v>0.115</v>
      </c>
      <c r="F52" s="33">
        <v>0</v>
      </c>
      <c r="G52" s="6">
        <f t="shared" si="7"/>
        <v>0.27299999999999996</v>
      </c>
      <c r="H52" s="6">
        <v>0.2</v>
      </c>
      <c r="I52" s="6">
        <v>0.17399999999999999</v>
      </c>
      <c r="J52" s="6">
        <f t="shared" si="1"/>
        <v>0.21000000000000002</v>
      </c>
      <c r="K52" s="26" t="s">
        <v>78</v>
      </c>
      <c r="L52" s="6">
        <f t="shared" si="2"/>
        <v>0.22050000000000003</v>
      </c>
      <c r="M52" s="26" t="s">
        <v>78</v>
      </c>
      <c r="N52" s="6">
        <f t="shared" si="3"/>
        <v>0.23152500000000004</v>
      </c>
      <c r="O52" s="26" t="s">
        <v>78</v>
      </c>
      <c r="P52" s="6">
        <f t="shared" si="4"/>
        <v>0.24310125000000005</v>
      </c>
      <c r="Q52" s="26" t="s">
        <v>78</v>
      </c>
      <c r="R52" s="6">
        <f t="shared" si="5"/>
        <v>0.25768732500000008</v>
      </c>
      <c r="S52" s="26" t="s">
        <v>78</v>
      </c>
      <c r="U52" s="20"/>
    </row>
    <row r="53" spans="1:21" ht="47.25" x14ac:dyDescent="0.25">
      <c r="A53" s="22" t="s">
        <v>46</v>
      </c>
      <c r="B53" s="23" t="s">
        <v>28</v>
      </c>
      <c r="C53" s="26" t="s">
        <v>87</v>
      </c>
      <c r="D53" s="6">
        <v>15.370000000000001</v>
      </c>
      <c r="E53" s="6">
        <v>21.046000000000003</v>
      </c>
      <c r="F53" s="33">
        <v>10.955</v>
      </c>
      <c r="G53" s="6">
        <f t="shared" si="7"/>
        <v>15.790333333333335</v>
      </c>
      <c r="H53" s="6">
        <v>11.5</v>
      </c>
      <c r="I53" s="6">
        <v>8.0329999999999995</v>
      </c>
      <c r="J53" s="6">
        <f t="shared" si="1"/>
        <v>12.075000000000001</v>
      </c>
      <c r="K53" s="26" t="s">
        <v>78</v>
      </c>
      <c r="L53" s="6">
        <f t="shared" si="2"/>
        <v>12.678750000000001</v>
      </c>
      <c r="M53" s="26" t="s">
        <v>78</v>
      </c>
      <c r="N53" s="6">
        <f t="shared" si="3"/>
        <v>13.312687500000001</v>
      </c>
      <c r="O53" s="26" t="s">
        <v>78</v>
      </c>
      <c r="P53" s="6">
        <f t="shared" si="4"/>
        <v>13.978321875000001</v>
      </c>
      <c r="Q53" s="26" t="s">
        <v>78</v>
      </c>
      <c r="R53" s="6">
        <f t="shared" si="5"/>
        <v>14.817021187500002</v>
      </c>
      <c r="S53" s="26" t="s">
        <v>78</v>
      </c>
    </row>
    <row r="54" spans="1:21" ht="47.25" x14ac:dyDescent="0.25">
      <c r="A54" s="22" t="s">
        <v>47</v>
      </c>
      <c r="B54" s="23" t="s">
        <v>29</v>
      </c>
      <c r="C54" s="26" t="s">
        <v>87</v>
      </c>
      <c r="D54" s="6">
        <v>0</v>
      </c>
      <c r="E54" s="6">
        <v>0</v>
      </c>
      <c r="F54" s="6">
        <v>0</v>
      </c>
      <c r="G54" s="6">
        <f>(D54+E54+F54)/3</f>
        <v>0</v>
      </c>
      <c r="H54" s="6">
        <v>0</v>
      </c>
      <c r="I54" s="6">
        <v>0</v>
      </c>
      <c r="J54" s="6">
        <f t="shared" si="1"/>
        <v>0</v>
      </c>
      <c r="K54" s="26" t="s">
        <v>78</v>
      </c>
      <c r="L54" s="6">
        <f t="shared" si="2"/>
        <v>0</v>
      </c>
      <c r="M54" s="26" t="s">
        <v>78</v>
      </c>
      <c r="N54" s="6">
        <f t="shared" si="3"/>
        <v>0</v>
      </c>
      <c r="O54" s="26" t="s">
        <v>78</v>
      </c>
      <c r="P54" s="6">
        <f t="shared" si="4"/>
        <v>0</v>
      </c>
      <c r="Q54" s="26" t="s">
        <v>78</v>
      </c>
      <c r="R54" s="6">
        <f t="shared" si="5"/>
        <v>0</v>
      </c>
      <c r="S54" s="26" t="s">
        <v>78</v>
      </c>
    </row>
    <row r="55" spans="1:21" ht="15.75" x14ac:dyDescent="0.25">
      <c r="A55" s="54" t="s">
        <v>48</v>
      </c>
      <c r="B55" s="55" t="s">
        <v>85</v>
      </c>
      <c r="C55" s="26" t="s">
        <v>0</v>
      </c>
      <c r="D55" s="6">
        <v>0</v>
      </c>
      <c r="E55" s="6">
        <v>0</v>
      </c>
      <c r="F55" s="6">
        <v>0</v>
      </c>
      <c r="G55" s="6">
        <f t="shared" ref="G55:G118" si="8">(D55+E55+F55)/3</f>
        <v>0</v>
      </c>
      <c r="H55" s="6">
        <v>0</v>
      </c>
      <c r="I55" s="6">
        <v>0</v>
      </c>
      <c r="J55" s="6">
        <f t="shared" si="1"/>
        <v>0</v>
      </c>
      <c r="K55" s="26" t="s">
        <v>78</v>
      </c>
      <c r="L55" s="6">
        <f t="shared" si="2"/>
        <v>0</v>
      </c>
      <c r="M55" s="26" t="s">
        <v>78</v>
      </c>
      <c r="N55" s="6">
        <f t="shared" si="3"/>
        <v>0</v>
      </c>
      <c r="O55" s="26" t="s">
        <v>78</v>
      </c>
      <c r="P55" s="6">
        <f t="shared" si="4"/>
        <v>0</v>
      </c>
      <c r="Q55" s="26" t="s">
        <v>78</v>
      </c>
      <c r="R55" s="6">
        <f t="shared" si="5"/>
        <v>0</v>
      </c>
      <c r="S55" s="26" t="s">
        <v>78</v>
      </c>
    </row>
    <row r="56" spans="1:21" ht="15.75" x14ac:dyDescent="0.25">
      <c r="A56" s="54"/>
      <c r="B56" s="55"/>
      <c r="C56" s="26" t="s">
        <v>3</v>
      </c>
      <c r="D56" s="6">
        <v>0</v>
      </c>
      <c r="E56" s="6">
        <v>2.5000000000000001E-2</v>
      </c>
      <c r="F56" s="33">
        <v>0</v>
      </c>
      <c r="G56" s="6">
        <f t="shared" si="8"/>
        <v>8.3333333333333332E-3</v>
      </c>
      <c r="H56" s="6">
        <v>0.5</v>
      </c>
      <c r="I56" s="6">
        <v>0</v>
      </c>
      <c r="J56" s="6">
        <f t="shared" si="1"/>
        <v>0.52500000000000002</v>
      </c>
      <c r="K56" s="26" t="s">
        <v>78</v>
      </c>
      <c r="L56" s="6">
        <f t="shared" si="2"/>
        <v>0.55125000000000002</v>
      </c>
      <c r="M56" s="26" t="s">
        <v>78</v>
      </c>
      <c r="N56" s="6">
        <f t="shared" si="3"/>
        <v>0.57881250000000006</v>
      </c>
      <c r="O56" s="26" t="s">
        <v>78</v>
      </c>
      <c r="P56" s="6">
        <f t="shared" si="4"/>
        <v>0.60775312500000012</v>
      </c>
      <c r="Q56" s="26" t="s">
        <v>78</v>
      </c>
      <c r="R56" s="6">
        <f t="shared" si="5"/>
        <v>0.64421831250000017</v>
      </c>
      <c r="S56" s="26" t="s">
        <v>78</v>
      </c>
    </row>
    <row r="57" spans="1:21" ht="15.75" x14ac:dyDescent="0.25">
      <c r="A57" s="54"/>
      <c r="B57" s="55"/>
      <c r="C57" s="26" t="s">
        <v>4</v>
      </c>
      <c r="D57" s="6">
        <v>2.5419999999999998</v>
      </c>
      <c r="E57" s="6">
        <v>12.512</v>
      </c>
      <c r="F57" s="33">
        <v>11.936</v>
      </c>
      <c r="G57" s="6">
        <f t="shared" si="8"/>
        <v>8.9966666666666679</v>
      </c>
      <c r="H57" s="6">
        <v>12</v>
      </c>
      <c r="I57" s="6">
        <v>8.6660000000000004</v>
      </c>
      <c r="J57" s="6">
        <f t="shared" si="1"/>
        <v>12.600000000000001</v>
      </c>
      <c r="K57" s="26" t="s">
        <v>78</v>
      </c>
      <c r="L57" s="6">
        <f t="shared" si="2"/>
        <v>13.230000000000002</v>
      </c>
      <c r="M57" s="26" t="s">
        <v>78</v>
      </c>
      <c r="N57" s="6">
        <f t="shared" si="3"/>
        <v>13.891500000000002</v>
      </c>
      <c r="O57" s="26" t="s">
        <v>78</v>
      </c>
      <c r="P57" s="6">
        <f t="shared" si="4"/>
        <v>14.586075000000003</v>
      </c>
      <c r="Q57" s="26" t="s">
        <v>78</v>
      </c>
      <c r="R57" s="6">
        <f t="shared" si="5"/>
        <v>15.461239500000003</v>
      </c>
      <c r="S57" s="26" t="s">
        <v>78</v>
      </c>
    </row>
    <row r="58" spans="1:21" ht="18.75" x14ac:dyDescent="0.25">
      <c r="A58" s="54"/>
      <c r="B58" s="55"/>
      <c r="C58" s="26" t="s">
        <v>88</v>
      </c>
      <c r="D58" s="6">
        <v>0</v>
      </c>
      <c r="E58" s="6">
        <v>0</v>
      </c>
      <c r="F58" s="6">
        <v>0</v>
      </c>
      <c r="G58" s="6">
        <f t="shared" si="8"/>
        <v>0</v>
      </c>
      <c r="H58" s="6">
        <v>0</v>
      </c>
      <c r="I58" s="6">
        <v>0</v>
      </c>
      <c r="J58" s="6">
        <f t="shared" si="1"/>
        <v>0</v>
      </c>
      <c r="K58" s="26" t="s">
        <v>78</v>
      </c>
      <c r="L58" s="6">
        <f t="shared" si="2"/>
        <v>0</v>
      </c>
      <c r="M58" s="26" t="s">
        <v>78</v>
      </c>
      <c r="N58" s="6">
        <f t="shared" si="3"/>
        <v>0</v>
      </c>
      <c r="O58" s="26" t="s">
        <v>78</v>
      </c>
      <c r="P58" s="6">
        <f t="shared" si="4"/>
        <v>0</v>
      </c>
      <c r="Q58" s="26" t="s">
        <v>78</v>
      </c>
      <c r="R58" s="6">
        <f t="shared" si="5"/>
        <v>0</v>
      </c>
      <c r="S58" s="26" t="s">
        <v>78</v>
      </c>
    </row>
    <row r="59" spans="1:21" ht="15.75" x14ac:dyDescent="0.25">
      <c r="A59" s="54" t="s">
        <v>49</v>
      </c>
      <c r="B59" s="55" t="s">
        <v>21</v>
      </c>
      <c r="C59" s="26" t="s">
        <v>0</v>
      </c>
      <c r="D59" s="6">
        <v>0</v>
      </c>
      <c r="E59" s="6">
        <v>0</v>
      </c>
      <c r="F59" s="6">
        <v>0</v>
      </c>
      <c r="G59" s="6">
        <f t="shared" si="8"/>
        <v>0</v>
      </c>
      <c r="H59" s="6">
        <v>0</v>
      </c>
      <c r="I59" s="6">
        <v>0</v>
      </c>
      <c r="J59" s="6">
        <f t="shared" si="1"/>
        <v>0</v>
      </c>
      <c r="K59" s="26" t="s">
        <v>78</v>
      </c>
      <c r="L59" s="6">
        <f t="shared" si="2"/>
        <v>0</v>
      </c>
      <c r="M59" s="26" t="s">
        <v>78</v>
      </c>
      <c r="N59" s="6">
        <f t="shared" si="3"/>
        <v>0</v>
      </c>
      <c r="O59" s="26" t="s">
        <v>78</v>
      </c>
      <c r="P59" s="6">
        <f t="shared" si="4"/>
        <v>0</v>
      </c>
      <c r="Q59" s="26" t="s">
        <v>78</v>
      </c>
      <c r="R59" s="6">
        <f t="shared" si="5"/>
        <v>0</v>
      </c>
      <c r="S59" s="26" t="s">
        <v>78</v>
      </c>
    </row>
    <row r="60" spans="1:21" ht="15.75" x14ac:dyDescent="0.25">
      <c r="A60" s="54"/>
      <c r="B60" s="55"/>
      <c r="C60" s="26" t="s">
        <v>3</v>
      </c>
      <c r="D60" s="6">
        <v>0</v>
      </c>
      <c r="E60" s="6">
        <v>0</v>
      </c>
      <c r="F60" s="6">
        <v>0</v>
      </c>
      <c r="G60" s="6">
        <f t="shared" si="8"/>
        <v>0</v>
      </c>
      <c r="H60" s="6">
        <v>0</v>
      </c>
      <c r="I60" s="6">
        <v>0</v>
      </c>
      <c r="J60" s="6">
        <f t="shared" si="1"/>
        <v>0</v>
      </c>
      <c r="K60" s="26" t="s">
        <v>78</v>
      </c>
      <c r="L60" s="6">
        <f t="shared" si="2"/>
        <v>0</v>
      </c>
      <c r="M60" s="26" t="s">
        <v>78</v>
      </c>
      <c r="N60" s="6">
        <f t="shared" si="3"/>
        <v>0</v>
      </c>
      <c r="O60" s="26" t="s">
        <v>78</v>
      </c>
      <c r="P60" s="6">
        <f t="shared" si="4"/>
        <v>0</v>
      </c>
      <c r="Q60" s="26" t="s">
        <v>78</v>
      </c>
      <c r="R60" s="6">
        <f t="shared" si="5"/>
        <v>0</v>
      </c>
      <c r="S60" s="26" t="s">
        <v>78</v>
      </c>
    </row>
    <row r="61" spans="1:21" ht="15.75" x14ac:dyDescent="0.25">
      <c r="A61" s="54"/>
      <c r="B61" s="55"/>
      <c r="C61" s="26" t="s">
        <v>4</v>
      </c>
      <c r="D61" s="6">
        <v>0</v>
      </c>
      <c r="E61" s="6">
        <v>0</v>
      </c>
      <c r="F61" s="6">
        <v>0.16800000000000001</v>
      </c>
      <c r="G61" s="6">
        <f t="shared" si="8"/>
        <v>5.6000000000000001E-2</v>
      </c>
      <c r="H61" s="6">
        <v>2.5</v>
      </c>
      <c r="I61" s="6">
        <v>0.13600000000000001</v>
      </c>
      <c r="J61" s="6">
        <f t="shared" si="1"/>
        <v>2.625</v>
      </c>
      <c r="K61" s="26" t="s">
        <v>78</v>
      </c>
      <c r="L61" s="6">
        <f t="shared" si="2"/>
        <v>2.7562500000000001</v>
      </c>
      <c r="M61" s="26" t="s">
        <v>78</v>
      </c>
      <c r="N61" s="6">
        <f t="shared" si="3"/>
        <v>2.8940625000000004</v>
      </c>
      <c r="O61" s="26" t="s">
        <v>78</v>
      </c>
      <c r="P61" s="6">
        <f t="shared" si="4"/>
        <v>3.0387656250000004</v>
      </c>
      <c r="Q61" s="26" t="s">
        <v>78</v>
      </c>
      <c r="R61" s="6">
        <f t="shared" si="5"/>
        <v>3.2210915625000007</v>
      </c>
      <c r="S61" s="26" t="s">
        <v>78</v>
      </c>
    </row>
    <row r="62" spans="1:21" ht="18.75" x14ac:dyDescent="0.25">
      <c r="A62" s="54"/>
      <c r="B62" s="55"/>
      <c r="C62" s="26" t="s">
        <v>88</v>
      </c>
      <c r="D62" s="6">
        <v>0</v>
      </c>
      <c r="E62" s="6">
        <v>0</v>
      </c>
      <c r="F62" s="6">
        <v>0</v>
      </c>
      <c r="G62" s="6">
        <f t="shared" si="8"/>
        <v>0</v>
      </c>
      <c r="H62" s="6">
        <v>0</v>
      </c>
      <c r="I62" s="6">
        <v>0</v>
      </c>
      <c r="J62" s="6">
        <f t="shared" si="1"/>
        <v>0</v>
      </c>
      <c r="K62" s="26" t="s">
        <v>78</v>
      </c>
      <c r="L62" s="6">
        <f t="shared" si="2"/>
        <v>0</v>
      </c>
      <c r="M62" s="26" t="s">
        <v>78</v>
      </c>
      <c r="N62" s="6">
        <f t="shared" si="3"/>
        <v>0</v>
      </c>
      <c r="O62" s="26" t="s">
        <v>78</v>
      </c>
      <c r="P62" s="6">
        <f t="shared" si="4"/>
        <v>0</v>
      </c>
      <c r="Q62" s="26" t="s">
        <v>78</v>
      </c>
      <c r="R62" s="6">
        <f t="shared" si="5"/>
        <v>0</v>
      </c>
      <c r="S62" s="26" t="s">
        <v>78</v>
      </c>
    </row>
    <row r="63" spans="1:21" ht="15.75" x14ac:dyDescent="0.25">
      <c r="A63" s="54" t="s">
        <v>50</v>
      </c>
      <c r="B63" s="55" t="s">
        <v>22</v>
      </c>
      <c r="C63" s="26" t="s">
        <v>0</v>
      </c>
      <c r="D63" s="6">
        <v>0</v>
      </c>
      <c r="E63" s="6">
        <v>0</v>
      </c>
      <c r="F63" s="6">
        <v>0</v>
      </c>
      <c r="G63" s="6">
        <f t="shared" si="8"/>
        <v>0</v>
      </c>
      <c r="H63" s="6">
        <v>0</v>
      </c>
      <c r="I63" s="6">
        <v>0</v>
      </c>
      <c r="J63" s="6">
        <f t="shared" si="1"/>
        <v>0</v>
      </c>
      <c r="K63" s="26" t="s">
        <v>78</v>
      </c>
      <c r="L63" s="6">
        <f t="shared" si="2"/>
        <v>0</v>
      </c>
      <c r="M63" s="26" t="s">
        <v>78</v>
      </c>
      <c r="N63" s="6">
        <f t="shared" si="3"/>
        <v>0</v>
      </c>
      <c r="O63" s="26" t="s">
        <v>78</v>
      </c>
      <c r="P63" s="6">
        <f t="shared" si="4"/>
        <v>0</v>
      </c>
      <c r="Q63" s="26" t="s">
        <v>78</v>
      </c>
      <c r="R63" s="6">
        <f t="shared" si="5"/>
        <v>0</v>
      </c>
      <c r="S63" s="26" t="s">
        <v>78</v>
      </c>
    </row>
    <row r="64" spans="1:21" ht="15.75" x14ac:dyDescent="0.25">
      <c r="A64" s="54"/>
      <c r="B64" s="55"/>
      <c r="C64" s="26" t="s">
        <v>3</v>
      </c>
      <c r="D64" s="6">
        <v>0</v>
      </c>
      <c r="E64" s="6">
        <v>2.5000000000000001E-2</v>
      </c>
      <c r="F64" s="6">
        <v>0</v>
      </c>
      <c r="G64" s="6">
        <f t="shared" si="8"/>
        <v>8.3333333333333332E-3</v>
      </c>
      <c r="H64" s="6">
        <v>0.25</v>
      </c>
      <c r="I64" s="6">
        <v>0</v>
      </c>
      <c r="J64" s="6">
        <f t="shared" si="1"/>
        <v>0.26250000000000001</v>
      </c>
      <c r="K64" s="26" t="s">
        <v>78</v>
      </c>
      <c r="L64" s="6">
        <f t="shared" si="2"/>
        <v>0.27562500000000001</v>
      </c>
      <c r="M64" s="26" t="s">
        <v>78</v>
      </c>
      <c r="N64" s="6">
        <f t="shared" si="3"/>
        <v>0.28940625000000003</v>
      </c>
      <c r="O64" s="26" t="s">
        <v>78</v>
      </c>
      <c r="P64" s="6">
        <f t="shared" si="4"/>
        <v>0.30387656250000006</v>
      </c>
      <c r="Q64" s="26" t="s">
        <v>78</v>
      </c>
      <c r="R64" s="6">
        <f t="shared" si="5"/>
        <v>0.32210915625000008</v>
      </c>
      <c r="S64" s="26" t="s">
        <v>78</v>
      </c>
    </row>
    <row r="65" spans="1:21" ht="15.75" x14ac:dyDescent="0.25">
      <c r="A65" s="54"/>
      <c r="B65" s="55"/>
      <c r="C65" s="26" t="s">
        <v>4</v>
      </c>
      <c r="D65" s="6">
        <v>2.359</v>
      </c>
      <c r="E65" s="6">
        <v>12.33</v>
      </c>
      <c r="F65" s="6">
        <v>11.686</v>
      </c>
      <c r="G65" s="6">
        <f t="shared" si="8"/>
        <v>8.7916666666666661</v>
      </c>
      <c r="H65" s="6">
        <v>8</v>
      </c>
      <c r="I65" s="6">
        <v>7.53</v>
      </c>
      <c r="J65" s="6">
        <f t="shared" si="1"/>
        <v>8.4</v>
      </c>
      <c r="K65" s="26" t="s">
        <v>78</v>
      </c>
      <c r="L65" s="6">
        <f t="shared" si="2"/>
        <v>8.82</v>
      </c>
      <c r="M65" s="26" t="s">
        <v>78</v>
      </c>
      <c r="N65" s="6">
        <f t="shared" si="3"/>
        <v>9.261000000000001</v>
      </c>
      <c r="O65" s="26" t="s">
        <v>78</v>
      </c>
      <c r="P65" s="6">
        <f t="shared" si="4"/>
        <v>9.7240500000000019</v>
      </c>
      <c r="Q65" s="26" t="s">
        <v>78</v>
      </c>
      <c r="R65" s="6">
        <f t="shared" si="5"/>
        <v>10.307493000000003</v>
      </c>
      <c r="S65" s="26" t="s">
        <v>78</v>
      </c>
      <c r="U65" s="20"/>
    </row>
    <row r="66" spans="1:21" ht="18.75" x14ac:dyDescent="0.25">
      <c r="A66" s="54"/>
      <c r="B66" s="55"/>
      <c r="C66" s="26" t="s">
        <v>88</v>
      </c>
      <c r="D66" s="6">
        <v>0</v>
      </c>
      <c r="E66" s="6">
        <v>0</v>
      </c>
      <c r="F66" s="6">
        <v>0</v>
      </c>
      <c r="G66" s="6">
        <f t="shared" si="8"/>
        <v>0</v>
      </c>
      <c r="H66" s="6">
        <v>0</v>
      </c>
      <c r="I66" s="6">
        <v>0</v>
      </c>
      <c r="J66" s="6">
        <f t="shared" si="1"/>
        <v>0</v>
      </c>
      <c r="K66" s="26" t="s">
        <v>78</v>
      </c>
      <c r="L66" s="6">
        <f t="shared" si="2"/>
        <v>0</v>
      </c>
      <c r="M66" s="26" t="s">
        <v>78</v>
      </c>
      <c r="N66" s="6">
        <f t="shared" si="3"/>
        <v>0</v>
      </c>
      <c r="O66" s="26" t="s">
        <v>78</v>
      </c>
      <c r="P66" s="6">
        <f t="shared" si="4"/>
        <v>0</v>
      </c>
      <c r="Q66" s="26" t="s">
        <v>78</v>
      </c>
      <c r="R66" s="6">
        <f t="shared" si="5"/>
        <v>0</v>
      </c>
      <c r="S66" s="26" t="s">
        <v>78</v>
      </c>
    </row>
    <row r="67" spans="1:21" ht="15.75" x14ac:dyDescent="0.25">
      <c r="A67" s="54" t="s">
        <v>51</v>
      </c>
      <c r="B67" s="55" t="s">
        <v>23</v>
      </c>
      <c r="C67" s="26" t="s">
        <v>0</v>
      </c>
      <c r="D67" s="6">
        <v>0</v>
      </c>
      <c r="E67" s="6">
        <v>0</v>
      </c>
      <c r="F67" s="6">
        <v>0</v>
      </c>
      <c r="G67" s="6">
        <f t="shared" si="8"/>
        <v>0</v>
      </c>
      <c r="H67" s="6">
        <v>0</v>
      </c>
      <c r="I67" s="6">
        <v>0</v>
      </c>
      <c r="J67" s="6">
        <f t="shared" si="1"/>
        <v>0</v>
      </c>
      <c r="K67" s="26" t="s">
        <v>78</v>
      </c>
      <c r="L67" s="6">
        <f t="shared" si="2"/>
        <v>0</v>
      </c>
      <c r="M67" s="26" t="s">
        <v>78</v>
      </c>
      <c r="N67" s="6">
        <f t="shared" si="3"/>
        <v>0</v>
      </c>
      <c r="O67" s="26" t="s">
        <v>78</v>
      </c>
      <c r="P67" s="6">
        <f t="shared" si="4"/>
        <v>0</v>
      </c>
      <c r="Q67" s="26" t="s">
        <v>78</v>
      </c>
      <c r="R67" s="6">
        <f t="shared" si="5"/>
        <v>0</v>
      </c>
      <c r="S67" s="26" t="s">
        <v>78</v>
      </c>
    </row>
    <row r="68" spans="1:21" ht="15.75" x14ac:dyDescent="0.25">
      <c r="A68" s="54"/>
      <c r="B68" s="55"/>
      <c r="C68" s="26" t="s">
        <v>3</v>
      </c>
      <c r="D68" s="6">
        <v>0</v>
      </c>
      <c r="E68" s="6">
        <v>0</v>
      </c>
      <c r="F68" s="6">
        <v>0</v>
      </c>
      <c r="G68" s="6">
        <f t="shared" si="8"/>
        <v>0</v>
      </c>
      <c r="H68" s="6">
        <v>0.25</v>
      </c>
      <c r="I68" s="6">
        <v>0</v>
      </c>
      <c r="J68" s="6">
        <f t="shared" si="1"/>
        <v>0.26250000000000001</v>
      </c>
      <c r="K68" s="26" t="s">
        <v>78</v>
      </c>
      <c r="L68" s="6">
        <f t="shared" si="2"/>
        <v>0.27562500000000001</v>
      </c>
      <c r="M68" s="26" t="s">
        <v>78</v>
      </c>
      <c r="N68" s="6">
        <f t="shared" si="3"/>
        <v>0.28940625000000003</v>
      </c>
      <c r="O68" s="26" t="s">
        <v>78</v>
      </c>
      <c r="P68" s="6">
        <f t="shared" si="4"/>
        <v>0.30387656250000006</v>
      </c>
      <c r="Q68" s="26" t="s">
        <v>78</v>
      </c>
      <c r="R68" s="6">
        <f t="shared" si="5"/>
        <v>0.32210915625000008</v>
      </c>
      <c r="S68" s="26" t="s">
        <v>78</v>
      </c>
    </row>
    <row r="69" spans="1:21" ht="15.75" x14ac:dyDescent="0.25">
      <c r="A69" s="54"/>
      <c r="B69" s="55"/>
      <c r="C69" s="26" t="s">
        <v>4</v>
      </c>
      <c r="D69" s="6">
        <v>0.183</v>
      </c>
      <c r="E69" s="6">
        <v>0.182</v>
      </c>
      <c r="F69" s="6">
        <v>8.2000000000000003E-2</v>
      </c>
      <c r="G69" s="6">
        <f t="shared" si="8"/>
        <v>0.14899999999999999</v>
      </c>
      <c r="H69" s="6">
        <v>1.5</v>
      </c>
      <c r="I69" s="6">
        <v>0</v>
      </c>
      <c r="J69" s="6">
        <f t="shared" si="1"/>
        <v>1.5750000000000002</v>
      </c>
      <c r="K69" s="26" t="s">
        <v>78</v>
      </c>
      <c r="L69" s="6">
        <f t="shared" si="2"/>
        <v>1.6537500000000003</v>
      </c>
      <c r="M69" s="26" t="s">
        <v>78</v>
      </c>
      <c r="N69" s="6">
        <f t="shared" si="3"/>
        <v>1.7364375000000003</v>
      </c>
      <c r="O69" s="26" t="s">
        <v>78</v>
      </c>
      <c r="P69" s="6">
        <f t="shared" si="4"/>
        <v>1.8232593750000003</v>
      </c>
      <c r="Q69" s="26" t="s">
        <v>78</v>
      </c>
      <c r="R69" s="6">
        <f t="shared" si="5"/>
        <v>1.9326549375000004</v>
      </c>
      <c r="S69" s="26" t="s">
        <v>78</v>
      </c>
    </row>
    <row r="70" spans="1:21" ht="18.75" x14ac:dyDescent="0.25">
      <c r="A70" s="54"/>
      <c r="B70" s="55"/>
      <c r="C70" s="26" t="s">
        <v>88</v>
      </c>
      <c r="D70" s="6">
        <v>0</v>
      </c>
      <c r="E70" s="6">
        <v>0</v>
      </c>
      <c r="F70" s="6">
        <v>0</v>
      </c>
      <c r="G70" s="6">
        <f t="shared" si="8"/>
        <v>0</v>
      </c>
      <c r="H70" s="6">
        <v>0</v>
      </c>
      <c r="I70" s="6">
        <v>0</v>
      </c>
      <c r="J70" s="6">
        <f t="shared" si="1"/>
        <v>0</v>
      </c>
      <c r="K70" s="26" t="s">
        <v>78</v>
      </c>
      <c r="L70" s="6">
        <f t="shared" si="2"/>
        <v>0</v>
      </c>
      <c r="M70" s="26" t="s">
        <v>78</v>
      </c>
      <c r="N70" s="6">
        <f t="shared" si="3"/>
        <v>0</v>
      </c>
      <c r="O70" s="26" t="s">
        <v>78</v>
      </c>
      <c r="P70" s="6">
        <f t="shared" si="4"/>
        <v>0</v>
      </c>
      <c r="Q70" s="26" t="s">
        <v>78</v>
      </c>
      <c r="R70" s="6">
        <f t="shared" si="5"/>
        <v>0</v>
      </c>
      <c r="S70" s="26" t="s">
        <v>78</v>
      </c>
    </row>
    <row r="71" spans="1:21" ht="15.75" x14ac:dyDescent="0.25">
      <c r="A71" s="54" t="s">
        <v>52</v>
      </c>
      <c r="B71" s="55" t="s">
        <v>84</v>
      </c>
      <c r="C71" s="26" t="s">
        <v>0</v>
      </c>
      <c r="D71" s="6">
        <v>0</v>
      </c>
      <c r="E71" s="6">
        <v>0</v>
      </c>
      <c r="F71" s="6">
        <v>0</v>
      </c>
      <c r="G71" s="6">
        <f t="shared" si="8"/>
        <v>0</v>
      </c>
      <c r="H71" s="6">
        <v>0</v>
      </c>
      <c r="I71" s="6">
        <v>0</v>
      </c>
      <c r="J71" s="6">
        <f t="shared" si="1"/>
        <v>0</v>
      </c>
      <c r="K71" s="26" t="s">
        <v>78</v>
      </c>
      <c r="L71" s="6">
        <f t="shared" si="2"/>
        <v>0</v>
      </c>
      <c r="M71" s="26" t="s">
        <v>78</v>
      </c>
      <c r="N71" s="6">
        <f t="shared" si="3"/>
        <v>0</v>
      </c>
      <c r="O71" s="26" t="s">
        <v>78</v>
      </c>
      <c r="P71" s="6">
        <f t="shared" si="4"/>
        <v>0</v>
      </c>
      <c r="Q71" s="26" t="s">
        <v>78</v>
      </c>
      <c r="R71" s="6">
        <f t="shared" si="5"/>
        <v>0</v>
      </c>
      <c r="S71" s="26" t="s">
        <v>78</v>
      </c>
    </row>
    <row r="72" spans="1:21" ht="15.75" x14ac:dyDescent="0.25">
      <c r="A72" s="54"/>
      <c r="B72" s="55"/>
      <c r="C72" s="26" t="s">
        <v>3</v>
      </c>
      <c r="D72" s="6">
        <v>0</v>
      </c>
      <c r="E72" s="6">
        <v>2.5000000000000001E-2</v>
      </c>
      <c r="F72" s="33">
        <v>0</v>
      </c>
      <c r="G72" s="6">
        <f t="shared" si="8"/>
        <v>8.3333333333333332E-3</v>
      </c>
      <c r="H72" s="6">
        <v>0.25</v>
      </c>
      <c r="I72" s="6">
        <v>0</v>
      </c>
      <c r="J72" s="6">
        <f t="shared" si="1"/>
        <v>0.26250000000000001</v>
      </c>
      <c r="K72" s="26" t="s">
        <v>78</v>
      </c>
      <c r="L72" s="6">
        <f t="shared" si="2"/>
        <v>0.27562500000000001</v>
      </c>
      <c r="M72" s="26" t="s">
        <v>78</v>
      </c>
      <c r="N72" s="6">
        <f t="shared" si="3"/>
        <v>0.28940625000000003</v>
      </c>
      <c r="O72" s="26" t="s">
        <v>78</v>
      </c>
      <c r="P72" s="6">
        <f t="shared" si="4"/>
        <v>0.30387656250000006</v>
      </c>
      <c r="Q72" s="26" t="s">
        <v>78</v>
      </c>
      <c r="R72" s="6">
        <f t="shared" si="5"/>
        <v>0.32210915625000008</v>
      </c>
      <c r="S72" s="26" t="s">
        <v>78</v>
      </c>
    </row>
    <row r="73" spans="1:21" ht="15.75" x14ac:dyDescent="0.25">
      <c r="A73" s="54"/>
      <c r="B73" s="55"/>
      <c r="C73" s="26" t="s">
        <v>4</v>
      </c>
      <c r="D73" s="6">
        <v>19.643999999999998</v>
      </c>
      <c r="E73" s="6">
        <v>22.526</v>
      </c>
      <c r="F73" s="33">
        <v>20.457999999999998</v>
      </c>
      <c r="G73" s="6">
        <f t="shared" si="8"/>
        <v>20.876000000000001</v>
      </c>
      <c r="H73" s="6">
        <v>20</v>
      </c>
      <c r="I73" s="6">
        <v>9.4890000000000008</v>
      </c>
      <c r="J73" s="6">
        <f t="shared" si="1"/>
        <v>21</v>
      </c>
      <c r="K73" s="26" t="s">
        <v>78</v>
      </c>
      <c r="L73" s="6">
        <f t="shared" si="2"/>
        <v>22.05</v>
      </c>
      <c r="M73" s="26" t="s">
        <v>78</v>
      </c>
      <c r="N73" s="6">
        <f t="shared" si="3"/>
        <v>23.152500000000003</v>
      </c>
      <c r="O73" s="26" t="s">
        <v>78</v>
      </c>
      <c r="P73" s="6">
        <f t="shared" si="4"/>
        <v>24.310125000000003</v>
      </c>
      <c r="Q73" s="26" t="s">
        <v>78</v>
      </c>
      <c r="R73" s="6">
        <f t="shared" si="5"/>
        <v>25.768732500000006</v>
      </c>
      <c r="S73" s="26" t="s">
        <v>78</v>
      </c>
    </row>
    <row r="74" spans="1:21" ht="18.75" x14ac:dyDescent="0.25">
      <c r="A74" s="54"/>
      <c r="B74" s="55"/>
      <c r="C74" s="26" t="s">
        <v>88</v>
      </c>
      <c r="D74" s="6">
        <v>0</v>
      </c>
      <c r="E74" s="6">
        <v>0</v>
      </c>
      <c r="F74" s="6">
        <v>0</v>
      </c>
      <c r="G74" s="6">
        <f t="shared" si="8"/>
        <v>0</v>
      </c>
      <c r="H74" s="6">
        <v>0</v>
      </c>
      <c r="I74" s="6">
        <v>0</v>
      </c>
      <c r="J74" s="6">
        <f t="shared" si="1"/>
        <v>0</v>
      </c>
      <c r="K74" s="26" t="s">
        <v>78</v>
      </c>
      <c r="L74" s="6">
        <f t="shared" si="2"/>
        <v>0</v>
      </c>
      <c r="M74" s="26" t="s">
        <v>78</v>
      </c>
      <c r="N74" s="6">
        <f t="shared" si="3"/>
        <v>0</v>
      </c>
      <c r="O74" s="26" t="s">
        <v>78</v>
      </c>
      <c r="P74" s="6">
        <f t="shared" si="4"/>
        <v>0</v>
      </c>
      <c r="Q74" s="26" t="s">
        <v>78</v>
      </c>
      <c r="R74" s="6">
        <f t="shared" si="5"/>
        <v>0</v>
      </c>
      <c r="S74" s="26" t="s">
        <v>78</v>
      </c>
    </row>
    <row r="75" spans="1:21" ht="15.75" x14ac:dyDescent="0.25">
      <c r="A75" s="54" t="s">
        <v>53</v>
      </c>
      <c r="B75" s="55" t="s">
        <v>21</v>
      </c>
      <c r="C75" s="26" t="s">
        <v>0</v>
      </c>
      <c r="D75" s="6">
        <v>0</v>
      </c>
      <c r="E75" s="6">
        <v>0</v>
      </c>
      <c r="F75" s="6">
        <v>0</v>
      </c>
      <c r="G75" s="6">
        <f t="shared" si="8"/>
        <v>0</v>
      </c>
      <c r="H75" s="6">
        <v>0</v>
      </c>
      <c r="I75" s="6">
        <v>0</v>
      </c>
      <c r="J75" s="6">
        <f t="shared" si="1"/>
        <v>0</v>
      </c>
      <c r="K75" s="26" t="s">
        <v>78</v>
      </c>
      <c r="L75" s="6">
        <f t="shared" si="2"/>
        <v>0</v>
      </c>
      <c r="M75" s="26" t="s">
        <v>78</v>
      </c>
      <c r="N75" s="6">
        <f t="shared" si="3"/>
        <v>0</v>
      </c>
      <c r="O75" s="26" t="s">
        <v>78</v>
      </c>
      <c r="P75" s="6">
        <f t="shared" si="4"/>
        <v>0</v>
      </c>
      <c r="Q75" s="26" t="s">
        <v>78</v>
      </c>
      <c r="R75" s="6">
        <f t="shared" si="5"/>
        <v>0</v>
      </c>
      <c r="S75" s="26" t="s">
        <v>78</v>
      </c>
    </row>
    <row r="76" spans="1:21" ht="15.75" x14ac:dyDescent="0.25">
      <c r="A76" s="54"/>
      <c r="B76" s="55"/>
      <c r="C76" s="26" t="s">
        <v>3</v>
      </c>
      <c r="D76" s="6">
        <v>0</v>
      </c>
      <c r="E76" s="6">
        <v>0</v>
      </c>
      <c r="F76" s="6">
        <v>0</v>
      </c>
      <c r="G76" s="6">
        <f t="shared" si="8"/>
        <v>0</v>
      </c>
      <c r="H76" s="6">
        <v>0</v>
      </c>
      <c r="I76" s="6">
        <v>0</v>
      </c>
      <c r="J76" s="6">
        <f t="shared" si="1"/>
        <v>0</v>
      </c>
      <c r="K76" s="26" t="s">
        <v>78</v>
      </c>
      <c r="L76" s="6">
        <f t="shared" si="2"/>
        <v>0</v>
      </c>
      <c r="M76" s="26" t="s">
        <v>78</v>
      </c>
      <c r="N76" s="6">
        <f t="shared" si="3"/>
        <v>0</v>
      </c>
      <c r="O76" s="26" t="s">
        <v>78</v>
      </c>
      <c r="P76" s="6">
        <f t="shared" si="4"/>
        <v>0</v>
      </c>
      <c r="Q76" s="26" t="s">
        <v>78</v>
      </c>
      <c r="R76" s="6">
        <f t="shared" si="5"/>
        <v>0</v>
      </c>
      <c r="S76" s="26" t="s">
        <v>78</v>
      </c>
    </row>
    <row r="77" spans="1:21" ht="15.75" x14ac:dyDescent="0.25">
      <c r="A77" s="54"/>
      <c r="B77" s="55"/>
      <c r="C77" s="26" t="s">
        <v>4</v>
      </c>
      <c r="D77" s="6">
        <v>0</v>
      </c>
      <c r="E77" s="6">
        <v>0</v>
      </c>
      <c r="F77" s="6">
        <v>0.16800000000000001</v>
      </c>
      <c r="G77" s="6">
        <f t="shared" si="8"/>
        <v>5.6000000000000001E-2</v>
      </c>
      <c r="H77" s="6">
        <v>2.5</v>
      </c>
      <c r="I77" s="6">
        <v>0.13600000000000001</v>
      </c>
      <c r="J77" s="6">
        <f t="shared" si="1"/>
        <v>2.625</v>
      </c>
      <c r="K77" s="26" t="s">
        <v>78</v>
      </c>
      <c r="L77" s="6">
        <f t="shared" si="2"/>
        <v>2.7562500000000001</v>
      </c>
      <c r="M77" s="26" t="s">
        <v>78</v>
      </c>
      <c r="N77" s="6">
        <f t="shared" si="3"/>
        <v>2.8940625000000004</v>
      </c>
      <c r="O77" s="26" t="s">
        <v>78</v>
      </c>
      <c r="P77" s="6">
        <f t="shared" si="4"/>
        <v>3.0387656250000004</v>
      </c>
      <c r="Q77" s="26" t="s">
        <v>78</v>
      </c>
      <c r="R77" s="6">
        <f t="shared" si="5"/>
        <v>3.2210915625000007</v>
      </c>
      <c r="S77" s="26" t="s">
        <v>78</v>
      </c>
    </row>
    <row r="78" spans="1:21" ht="18.75" x14ac:dyDescent="0.25">
      <c r="A78" s="54"/>
      <c r="B78" s="55"/>
      <c r="C78" s="26" t="s">
        <v>88</v>
      </c>
      <c r="D78" s="6">
        <v>0</v>
      </c>
      <c r="E78" s="6">
        <v>0</v>
      </c>
      <c r="F78" s="6">
        <v>0</v>
      </c>
      <c r="G78" s="6">
        <f t="shared" si="8"/>
        <v>0</v>
      </c>
      <c r="H78" s="6">
        <v>0</v>
      </c>
      <c r="I78" s="6">
        <v>0</v>
      </c>
      <c r="J78" s="6">
        <f t="shared" si="1"/>
        <v>0</v>
      </c>
      <c r="K78" s="26" t="s">
        <v>78</v>
      </c>
      <c r="L78" s="6">
        <f t="shared" si="2"/>
        <v>0</v>
      </c>
      <c r="M78" s="26" t="s">
        <v>78</v>
      </c>
      <c r="N78" s="6">
        <f t="shared" si="3"/>
        <v>0</v>
      </c>
      <c r="O78" s="26" t="s">
        <v>78</v>
      </c>
      <c r="P78" s="6">
        <f t="shared" si="4"/>
        <v>0</v>
      </c>
      <c r="Q78" s="26" t="s">
        <v>78</v>
      </c>
      <c r="R78" s="6">
        <f t="shared" si="5"/>
        <v>0</v>
      </c>
      <c r="S78" s="26" t="s">
        <v>78</v>
      </c>
    </row>
    <row r="79" spans="1:21" ht="15.75" x14ac:dyDescent="0.25">
      <c r="A79" s="54" t="s">
        <v>54</v>
      </c>
      <c r="B79" s="55" t="s">
        <v>22</v>
      </c>
      <c r="C79" s="26" t="s">
        <v>0</v>
      </c>
      <c r="D79" s="6">
        <v>0</v>
      </c>
      <c r="E79" s="6">
        <v>0</v>
      </c>
      <c r="F79" s="6">
        <v>0</v>
      </c>
      <c r="G79" s="6">
        <f t="shared" si="8"/>
        <v>0</v>
      </c>
      <c r="H79" s="6">
        <v>0</v>
      </c>
      <c r="I79" s="6">
        <v>0</v>
      </c>
      <c r="J79" s="6">
        <f t="shared" si="1"/>
        <v>0</v>
      </c>
      <c r="K79" s="26" t="s">
        <v>78</v>
      </c>
      <c r="L79" s="6">
        <f t="shared" si="2"/>
        <v>0</v>
      </c>
      <c r="M79" s="26" t="s">
        <v>78</v>
      </c>
      <c r="N79" s="6">
        <f t="shared" si="3"/>
        <v>0</v>
      </c>
      <c r="O79" s="26" t="s">
        <v>78</v>
      </c>
      <c r="P79" s="6">
        <f t="shared" si="4"/>
        <v>0</v>
      </c>
      <c r="Q79" s="26" t="s">
        <v>78</v>
      </c>
      <c r="R79" s="6">
        <f t="shared" si="5"/>
        <v>0</v>
      </c>
      <c r="S79" s="26" t="s">
        <v>78</v>
      </c>
    </row>
    <row r="80" spans="1:21" ht="15.75" x14ac:dyDescent="0.25">
      <c r="A80" s="54"/>
      <c r="B80" s="55"/>
      <c r="C80" s="26" t="s">
        <v>3</v>
      </c>
      <c r="D80" s="6">
        <v>0</v>
      </c>
      <c r="E80" s="6">
        <v>2.5000000000000001E-2</v>
      </c>
      <c r="F80" s="6">
        <v>0</v>
      </c>
      <c r="G80" s="6">
        <f t="shared" si="8"/>
        <v>8.3333333333333332E-3</v>
      </c>
      <c r="H80" s="6">
        <v>0.25</v>
      </c>
      <c r="I80" s="6">
        <v>0</v>
      </c>
      <c r="J80" s="6">
        <f t="shared" si="1"/>
        <v>0.26250000000000001</v>
      </c>
      <c r="K80" s="26" t="s">
        <v>78</v>
      </c>
      <c r="L80" s="6">
        <f t="shared" si="2"/>
        <v>0.27562500000000001</v>
      </c>
      <c r="M80" s="26" t="s">
        <v>78</v>
      </c>
      <c r="N80" s="6">
        <f t="shared" si="3"/>
        <v>0.28940625000000003</v>
      </c>
      <c r="O80" s="26" t="s">
        <v>78</v>
      </c>
      <c r="P80" s="6">
        <f t="shared" si="4"/>
        <v>0.30387656250000006</v>
      </c>
      <c r="Q80" s="26" t="s">
        <v>78</v>
      </c>
      <c r="R80" s="6">
        <f t="shared" si="5"/>
        <v>0.32210915625000008</v>
      </c>
      <c r="S80" s="26" t="s">
        <v>78</v>
      </c>
    </row>
    <row r="81" spans="1:21" ht="15.75" x14ac:dyDescent="0.25">
      <c r="A81" s="54"/>
      <c r="B81" s="55"/>
      <c r="C81" s="26" t="s">
        <v>4</v>
      </c>
      <c r="D81" s="6">
        <v>11.941000000000001</v>
      </c>
      <c r="E81" s="6">
        <v>22.526</v>
      </c>
      <c r="F81" s="6">
        <v>20.14</v>
      </c>
      <c r="G81" s="6">
        <f t="shared" si="8"/>
        <v>18.202333333333332</v>
      </c>
      <c r="H81" s="6">
        <v>16</v>
      </c>
      <c r="I81" s="6">
        <v>9.3529999999999998</v>
      </c>
      <c r="J81" s="6">
        <f t="shared" si="1"/>
        <v>16.8</v>
      </c>
      <c r="K81" s="26" t="s">
        <v>78</v>
      </c>
      <c r="L81" s="6">
        <f t="shared" si="2"/>
        <v>17.64</v>
      </c>
      <c r="M81" s="26" t="s">
        <v>78</v>
      </c>
      <c r="N81" s="6">
        <f t="shared" si="3"/>
        <v>18.522000000000002</v>
      </c>
      <c r="O81" s="26" t="s">
        <v>78</v>
      </c>
      <c r="P81" s="6">
        <f t="shared" si="4"/>
        <v>19.448100000000004</v>
      </c>
      <c r="Q81" s="26" t="s">
        <v>78</v>
      </c>
      <c r="R81" s="6">
        <f t="shared" si="5"/>
        <v>20.614986000000005</v>
      </c>
      <c r="S81" s="26" t="s">
        <v>78</v>
      </c>
      <c r="U81" s="20"/>
    </row>
    <row r="82" spans="1:21" ht="18.75" x14ac:dyDescent="0.25">
      <c r="A82" s="54"/>
      <c r="B82" s="55"/>
      <c r="C82" s="26" t="s">
        <v>88</v>
      </c>
      <c r="D82" s="6">
        <v>0</v>
      </c>
      <c r="E82" s="6">
        <v>0</v>
      </c>
      <c r="F82" s="6">
        <v>0</v>
      </c>
      <c r="G82" s="6">
        <f t="shared" si="8"/>
        <v>0</v>
      </c>
      <c r="H82" s="6">
        <v>0</v>
      </c>
      <c r="I82" s="6">
        <v>0</v>
      </c>
      <c r="J82" s="6">
        <f t="shared" si="1"/>
        <v>0</v>
      </c>
      <c r="K82" s="26" t="s">
        <v>78</v>
      </c>
      <c r="L82" s="6">
        <f t="shared" si="2"/>
        <v>0</v>
      </c>
      <c r="M82" s="26" t="s">
        <v>78</v>
      </c>
      <c r="N82" s="6">
        <f t="shared" si="3"/>
        <v>0</v>
      </c>
      <c r="O82" s="26" t="s">
        <v>78</v>
      </c>
      <c r="P82" s="6">
        <f t="shared" si="4"/>
        <v>0</v>
      </c>
      <c r="Q82" s="26" t="s">
        <v>78</v>
      </c>
      <c r="R82" s="6">
        <f t="shared" si="5"/>
        <v>0</v>
      </c>
      <c r="S82" s="26" t="s">
        <v>78</v>
      </c>
    </row>
    <row r="83" spans="1:21" ht="15.75" x14ac:dyDescent="0.25">
      <c r="A83" s="54" t="s">
        <v>80</v>
      </c>
      <c r="B83" s="55" t="s">
        <v>23</v>
      </c>
      <c r="C83" s="26" t="s">
        <v>0</v>
      </c>
      <c r="D83" s="6">
        <v>0</v>
      </c>
      <c r="E83" s="6">
        <v>0</v>
      </c>
      <c r="F83" s="6">
        <v>0</v>
      </c>
      <c r="G83" s="6">
        <f t="shared" si="8"/>
        <v>0</v>
      </c>
      <c r="H83" s="6">
        <v>0</v>
      </c>
      <c r="I83" s="6">
        <v>0</v>
      </c>
      <c r="J83" s="6">
        <f t="shared" si="1"/>
        <v>0</v>
      </c>
      <c r="K83" s="26" t="s">
        <v>78</v>
      </c>
      <c r="L83" s="6">
        <f t="shared" si="2"/>
        <v>0</v>
      </c>
      <c r="M83" s="26" t="s">
        <v>78</v>
      </c>
      <c r="N83" s="6">
        <f t="shared" si="3"/>
        <v>0</v>
      </c>
      <c r="O83" s="26" t="s">
        <v>78</v>
      </c>
      <c r="P83" s="6">
        <f t="shared" si="4"/>
        <v>0</v>
      </c>
      <c r="Q83" s="26" t="s">
        <v>78</v>
      </c>
      <c r="R83" s="6">
        <f t="shared" si="5"/>
        <v>0</v>
      </c>
      <c r="S83" s="26" t="s">
        <v>78</v>
      </c>
    </row>
    <row r="84" spans="1:21" ht="15.75" x14ac:dyDescent="0.25">
      <c r="A84" s="54"/>
      <c r="B84" s="55"/>
      <c r="C84" s="26" t="s">
        <v>3</v>
      </c>
      <c r="D84" s="6">
        <v>0</v>
      </c>
      <c r="E84" s="6">
        <v>0</v>
      </c>
      <c r="F84" s="6">
        <v>0</v>
      </c>
      <c r="G84" s="6">
        <f t="shared" si="8"/>
        <v>0</v>
      </c>
      <c r="H84" s="6">
        <v>0</v>
      </c>
      <c r="I84" s="6">
        <v>0</v>
      </c>
      <c r="J84" s="6">
        <f t="shared" si="1"/>
        <v>0</v>
      </c>
      <c r="K84" s="26" t="s">
        <v>78</v>
      </c>
      <c r="L84" s="6">
        <f t="shared" si="2"/>
        <v>0</v>
      </c>
      <c r="M84" s="26" t="s">
        <v>78</v>
      </c>
      <c r="N84" s="6">
        <f t="shared" si="3"/>
        <v>0</v>
      </c>
      <c r="O84" s="26" t="s">
        <v>78</v>
      </c>
      <c r="P84" s="6">
        <f t="shared" si="4"/>
        <v>0</v>
      </c>
      <c r="Q84" s="26" t="s">
        <v>78</v>
      </c>
      <c r="R84" s="6">
        <f t="shared" si="5"/>
        <v>0</v>
      </c>
      <c r="S84" s="26" t="s">
        <v>78</v>
      </c>
    </row>
    <row r="85" spans="1:21" ht="15.75" x14ac:dyDescent="0.25">
      <c r="A85" s="54"/>
      <c r="B85" s="55"/>
      <c r="C85" s="26" t="s">
        <v>4</v>
      </c>
      <c r="D85" s="6">
        <v>7.7030000000000003</v>
      </c>
      <c r="E85" s="6">
        <v>0</v>
      </c>
      <c r="F85" s="6">
        <v>0.15</v>
      </c>
      <c r="G85" s="6">
        <f t="shared" si="8"/>
        <v>2.617666666666667</v>
      </c>
      <c r="H85" s="6">
        <v>1.5</v>
      </c>
      <c r="I85" s="6">
        <v>0</v>
      </c>
      <c r="J85" s="6">
        <f t="shared" ref="J85:J148" si="9">H85*1.05</f>
        <v>1.5750000000000002</v>
      </c>
      <c r="K85" s="26" t="s">
        <v>78</v>
      </c>
      <c r="L85" s="6">
        <f t="shared" ref="L85:L148" si="10">J85*1.05</f>
        <v>1.6537500000000003</v>
      </c>
      <c r="M85" s="26" t="s">
        <v>78</v>
      </c>
      <c r="N85" s="6">
        <f t="shared" ref="N85:N148" si="11">L85*1.05</f>
        <v>1.7364375000000003</v>
      </c>
      <c r="O85" s="26" t="s">
        <v>78</v>
      </c>
      <c r="P85" s="6">
        <f t="shared" ref="P85:P148" si="12">N85*1.05</f>
        <v>1.8232593750000003</v>
      </c>
      <c r="Q85" s="26" t="s">
        <v>78</v>
      </c>
      <c r="R85" s="6">
        <f t="shared" ref="R85:R148" si="13">P85*1.06</f>
        <v>1.9326549375000004</v>
      </c>
      <c r="S85" s="26" t="s">
        <v>78</v>
      </c>
    </row>
    <row r="86" spans="1:21" ht="18.75" x14ac:dyDescent="0.25">
      <c r="A86" s="59"/>
      <c r="B86" s="64"/>
      <c r="C86" s="30" t="s">
        <v>88</v>
      </c>
      <c r="D86" s="39">
        <v>0</v>
      </c>
      <c r="E86" s="39">
        <v>0</v>
      </c>
      <c r="F86" s="39">
        <v>0</v>
      </c>
      <c r="G86" s="39">
        <f t="shared" si="8"/>
        <v>0</v>
      </c>
      <c r="H86" s="39">
        <v>0</v>
      </c>
      <c r="I86" s="39">
        <v>0</v>
      </c>
      <c r="J86" s="39">
        <f t="shared" si="9"/>
        <v>0</v>
      </c>
      <c r="K86" s="30" t="s">
        <v>78</v>
      </c>
      <c r="L86" s="39">
        <f t="shared" si="10"/>
        <v>0</v>
      </c>
      <c r="M86" s="30" t="s">
        <v>78</v>
      </c>
      <c r="N86" s="39">
        <f t="shared" si="11"/>
        <v>0</v>
      </c>
      <c r="O86" s="30" t="s">
        <v>78</v>
      </c>
      <c r="P86" s="39">
        <f t="shared" si="12"/>
        <v>0</v>
      </c>
      <c r="Q86" s="30" t="s">
        <v>78</v>
      </c>
      <c r="R86" s="39">
        <f t="shared" si="13"/>
        <v>0</v>
      </c>
      <c r="S86" s="30" t="s">
        <v>78</v>
      </c>
    </row>
    <row r="87" spans="1:21" s="38" customFormat="1" ht="78.75" x14ac:dyDescent="0.2">
      <c r="A87" s="43" t="s">
        <v>12</v>
      </c>
      <c r="B87" s="19" t="s">
        <v>93</v>
      </c>
      <c r="C87" s="45" t="s">
        <v>78</v>
      </c>
      <c r="D87" s="45" t="s">
        <v>78</v>
      </c>
      <c r="E87" s="45" t="s">
        <v>78</v>
      </c>
      <c r="F87" s="45" t="s">
        <v>78</v>
      </c>
      <c r="G87" s="45" t="s">
        <v>78</v>
      </c>
      <c r="H87" s="45" t="s">
        <v>78</v>
      </c>
      <c r="I87" s="45" t="s">
        <v>78</v>
      </c>
      <c r="J87" s="45" t="s">
        <v>78</v>
      </c>
      <c r="K87" s="45" t="s">
        <v>78</v>
      </c>
      <c r="L87" s="45" t="s">
        <v>78</v>
      </c>
      <c r="M87" s="45" t="s">
        <v>78</v>
      </c>
      <c r="N87" s="45" t="s">
        <v>78</v>
      </c>
      <c r="O87" s="45" t="s">
        <v>78</v>
      </c>
      <c r="P87" s="45" t="s">
        <v>78</v>
      </c>
      <c r="Q87" s="45" t="s">
        <v>78</v>
      </c>
      <c r="R87" s="45" t="s">
        <v>78</v>
      </c>
      <c r="S87" s="45" t="s">
        <v>78</v>
      </c>
    </row>
    <row r="88" spans="1:21" s="38" customFormat="1" ht="18.75" x14ac:dyDescent="0.2">
      <c r="A88" s="54" t="s">
        <v>17</v>
      </c>
      <c r="B88" s="55" t="s">
        <v>83</v>
      </c>
      <c r="C88" s="45" t="s">
        <v>9</v>
      </c>
      <c r="D88" s="5">
        <v>25</v>
      </c>
      <c r="E88" s="5">
        <v>28</v>
      </c>
      <c r="F88" s="5">
        <v>74</v>
      </c>
      <c r="G88" s="6">
        <f t="shared" si="8"/>
        <v>42.333333333333336</v>
      </c>
      <c r="H88" s="5">
        <v>55</v>
      </c>
      <c r="I88" s="5">
        <v>150</v>
      </c>
      <c r="J88" s="5">
        <f t="shared" si="9"/>
        <v>57.75</v>
      </c>
      <c r="K88" s="45">
        <v>196</v>
      </c>
      <c r="L88" s="5">
        <f t="shared" si="10"/>
        <v>60.637500000000003</v>
      </c>
      <c r="M88" s="45" t="s">
        <v>78</v>
      </c>
      <c r="N88" s="5">
        <f t="shared" si="11"/>
        <v>63.669375000000002</v>
      </c>
      <c r="O88" s="45" t="s">
        <v>78</v>
      </c>
      <c r="P88" s="5">
        <f t="shared" si="12"/>
        <v>66.852843750000005</v>
      </c>
      <c r="Q88" s="45" t="s">
        <v>78</v>
      </c>
      <c r="R88" s="5">
        <f t="shared" si="13"/>
        <v>70.864014375000011</v>
      </c>
      <c r="S88" s="45" t="s">
        <v>78</v>
      </c>
      <c r="T88" s="41"/>
    </row>
    <row r="89" spans="1:21" s="38" customFormat="1" ht="18.75" x14ac:dyDescent="0.2">
      <c r="A89" s="54"/>
      <c r="B89" s="55"/>
      <c r="C89" s="45" t="s">
        <v>8</v>
      </c>
      <c r="D89" s="6">
        <v>1.056</v>
      </c>
      <c r="E89" s="6">
        <v>2.093</v>
      </c>
      <c r="F89" s="6">
        <v>7.2629999999999999</v>
      </c>
      <c r="G89" s="6">
        <f t="shared" si="8"/>
        <v>3.4706666666666663</v>
      </c>
      <c r="H89" s="6">
        <v>4.5</v>
      </c>
      <c r="I89" s="6">
        <v>15.239999999999998</v>
      </c>
      <c r="J89" s="45">
        <f t="shared" si="9"/>
        <v>4.7250000000000005</v>
      </c>
      <c r="K89" s="45">
        <v>28.213000000000001</v>
      </c>
      <c r="L89" s="6">
        <f t="shared" si="10"/>
        <v>4.9612500000000006</v>
      </c>
      <c r="M89" s="6" t="s">
        <v>78</v>
      </c>
      <c r="N89" s="6">
        <f t="shared" si="11"/>
        <v>5.2093125000000011</v>
      </c>
      <c r="O89" s="6" t="s">
        <v>78</v>
      </c>
      <c r="P89" s="6">
        <f t="shared" si="12"/>
        <v>5.4697781250000013</v>
      </c>
      <c r="Q89" s="6" t="s">
        <v>78</v>
      </c>
      <c r="R89" s="6">
        <f t="shared" si="13"/>
        <v>5.7979648125000018</v>
      </c>
      <c r="S89" s="45" t="s">
        <v>78</v>
      </c>
      <c r="T89" s="41"/>
    </row>
    <row r="90" spans="1:21" ht="18.75" x14ac:dyDescent="0.25">
      <c r="A90" s="54" t="s">
        <v>55</v>
      </c>
      <c r="B90" s="55" t="s">
        <v>7</v>
      </c>
      <c r="C90" s="45" t="s">
        <v>9</v>
      </c>
      <c r="D90" s="5">
        <v>1</v>
      </c>
      <c r="E90" s="5">
        <v>4</v>
      </c>
      <c r="F90" s="5">
        <v>0</v>
      </c>
      <c r="G90" s="6">
        <f t="shared" si="8"/>
        <v>1.6666666666666667</v>
      </c>
      <c r="H90" s="5">
        <v>2</v>
      </c>
      <c r="I90" s="5">
        <v>6</v>
      </c>
      <c r="J90" s="5">
        <f t="shared" si="9"/>
        <v>2.1</v>
      </c>
      <c r="K90" s="45">
        <v>1</v>
      </c>
      <c r="L90" s="5">
        <f t="shared" si="10"/>
        <v>2.2050000000000001</v>
      </c>
      <c r="M90" s="45" t="s">
        <v>78</v>
      </c>
      <c r="N90" s="5">
        <f t="shared" si="11"/>
        <v>2.3152500000000003</v>
      </c>
      <c r="O90" s="45" t="s">
        <v>78</v>
      </c>
      <c r="P90" s="5">
        <f t="shared" si="12"/>
        <v>2.4310125000000005</v>
      </c>
      <c r="Q90" s="45" t="s">
        <v>78</v>
      </c>
      <c r="R90" s="5">
        <f t="shared" si="13"/>
        <v>2.5768732500000007</v>
      </c>
      <c r="S90" s="45" t="s">
        <v>78</v>
      </c>
      <c r="T90" s="41"/>
    </row>
    <row r="91" spans="1:21" ht="18.75" x14ac:dyDescent="0.25">
      <c r="A91" s="54"/>
      <c r="B91" s="55"/>
      <c r="C91" s="45" t="s">
        <v>8</v>
      </c>
      <c r="D91" s="6">
        <v>0.08</v>
      </c>
      <c r="E91" s="6">
        <v>0.188</v>
      </c>
      <c r="F91" s="6">
        <v>0</v>
      </c>
      <c r="G91" s="6">
        <f t="shared" si="8"/>
        <v>8.9333333333333334E-2</v>
      </c>
      <c r="H91" s="6">
        <v>0.2</v>
      </c>
      <c r="I91" s="6">
        <v>0.27700000000000014</v>
      </c>
      <c r="J91" s="6">
        <f t="shared" si="9"/>
        <v>0.21000000000000002</v>
      </c>
      <c r="K91" s="45">
        <v>8.3999999999999631E-2</v>
      </c>
      <c r="L91" s="6">
        <f t="shared" si="10"/>
        <v>0.22050000000000003</v>
      </c>
      <c r="M91" s="45" t="s">
        <v>78</v>
      </c>
      <c r="N91" s="6">
        <f t="shared" si="11"/>
        <v>0.23152500000000004</v>
      </c>
      <c r="O91" s="45" t="s">
        <v>78</v>
      </c>
      <c r="P91" s="6">
        <f t="shared" si="12"/>
        <v>0.24310125000000005</v>
      </c>
      <c r="Q91" s="45" t="s">
        <v>78</v>
      </c>
      <c r="R91" s="6">
        <f t="shared" si="13"/>
        <v>0.25768732500000008</v>
      </c>
      <c r="S91" s="45" t="s">
        <v>78</v>
      </c>
      <c r="T91" s="41"/>
    </row>
    <row r="92" spans="1:21" ht="18.75" x14ac:dyDescent="0.25">
      <c r="A92" s="54" t="s">
        <v>56</v>
      </c>
      <c r="B92" s="55" t="s">
        <v>21</v>
      </c>
      <c r="C92" s="45" t="s">
        <v>9</v>
      </c>
      <c r="D92" s="5">
        <v>0</v>
      </c>
      <c r="E92" s="5">
        <v>6</v>
      </c>
      <c r="F92" s="5">
        <v>24</v>
      </c>
      <c r="G92" s="6">
        <f t="shared" si="8"/>
        <v>10</v>
      </c>
      <c r="H92" s="5">
        <v>10</v>
      </c>
      <c r="I92" s="5">
        <v>34</v>
      </c>
      <c r="J92" s="5">
        <f t="shared" si="9"/>
        <v>10.5</v>
      </c>
      <c r="K92" s="45">
        <v>18</v>
      </c>
      <c r="L92" s="5">
        <f t="shared" si="10"/>
        <v>11.025</v>
      </c>
      <c r="M92" s="45" t="s">
        <v>78</v>
      </c>
      <c r="N92" s="5">
        <f t="shared" si="11"/>
        <v>11.576250000000002</v>
      </c>
      <c r="O92" s="45" t="s">
        <v>78</v>
      </c>
      <c r="P92" s="5">
        <f t="shared" si="12"/>
        <v>12.155062500000001</v>
      </c>
      <c r="Q92" s="45" t="s">
        <v>78</v>
      </c>
      <c r="R92" s="5">
        <f t="shared" si="13"/>
        <v>12.884366250000003</v>
      </c>
      <c r="S92" s="45" t="s">
        <v>78</v>
      </c>
      <c r="T92" s="41"/>
    </row>
    <row r="93" spans="1:21" ht="18.75" x14ac:dyDescent="0.25">
      <c r="A93" s="54"/>
      <c r="B93" s="55"/>
      <c r="C93" s="45" t="s">
        <v>8</v>
      </c>
      <c r="D93" s="6">
        <v>0</v>
      </c>
      <c r="E93" s="6">
        <v>0.57499999999999996</v>
      </c>
      <c r="F93" s="6">
        <v>2.3140000000000001</v>
      </c>
      <c r="G93" s="6">
        <f t="shared" si="8"/>
        <v>0.96300000000000008</v>
      </c>
      <c r="H93" s="6">
        <v>1.5</v>
      </c>
      <c r="I93" s="6">
        <v>2.8149999999999995</v>
      </c>
      <c r="J93" s="45">
        <f t="shared" si="9"/>
        <v>1.5750000000000002</v>
      </c>
      <c r="K93" s="45">
        <v>3.012999999999999</v>
      </c>
      <c r="L93" s="6">
        <f t="shared" si="10"/>
        <v>1.6537500000000003</v>
      </c>
      <c r="M93" s="6" t="s">
        <v>78</v>
      </c>
      <c r="N93" s="6">
        <f t="shared" si="11"/>
        <v>1.7364375000000003</v>
      </c>
      <c r="O93" s="6" t="s">
        <v>78</v>
      </c>
      <c r="P93" s="6">
        <f t="shared" si="12"/>
        <v>1.8232593750000003</v>
      </c>
      <c r="Q93" s="6" t="s">
        <v>78</v>
      </c>
      <c r="R93" s="6">
        <f t="shared" si="13"/>
        <v>1.9326549375000004</v>
      </c>
      <c r="S93" s="45" t="s">
        <v>78</v>
      </c>
      <c r="T93" s="41"/>
    </row>
    <row r="94" spans="1:21" ht="18.75" x14ac:dyDescent="0.25">
      <c r="A94" s="54" t="s">
        <v>57</v>
      </c>
      <c r="B94" s="55" t="s">
        <v>22</v>
      </c>
      <c r="C94" s="45" t="s">
        <v>9</v>
      </c>
      <c r="D94" s="5">
        <v>24</v>
      </c>
      <c r="E94" s="5">
        <v>17</v>
      </c>
      <c r="F94" s="5">
        <v>50</v>
      </c>
      <c r="G94" s="6">
        <f t="shared" si="8"/>
        <v>30.333333333333332</v>
      </c>
      <c r="H94" s="5">
        <v>35</v>
      </c>
      <c r="I94" s="5">
        <v>110</v>
      </c>
      <c r="J94" s="5">
        <f t="shared" si="9"/>
        <v>36.75</v>
      </c>
      <c r="K94" s="45">
        <v>178</v>
      </c>
      <c r="L94" s="5">
        <f t="shared" si="10"/>
        <v>38.587499999999999</v>
      </c>
      <c r="M94" s="45" t="s">
        <v>78</v>
      </c>
      <c r="N94" s="5">
        <f t="shared" si="11"/>
        <v>40.516874999999999</v>
      </c>
      <c r="O94" s="45" t="s">
        <v>78</v>
      </c>
      <c r="P94" s="5">
        <f t="shared" si="12"/>
        <v>42.542718749999999</v>
      </c>
      <c r="Q94" s="45" t="s">
        <v>78</v>
      </c>
      <c r="R94" s="5">
        <f t="shared" si="13"/>
        <v>45.095281874999998</v>
      </c>
      <c r="S94" s="45" t="s">
        <v>78</v>
      </c>
      <c r="T94" s="41"/>
    </row>
    <row r="95" spans="1:21" ht="18.75" x14ac:dyDescent="0.25">
      <c r="A95" s="54"/>
      <c r="B95" s="55"/>
      <c r="C95" s="45" t="s">
        <v>8</v>
      </c>
      <c r="D95" s="6">
        <v>0.97599999999999998</v>
      </c>
      <c r="E95" s="6">
        <v>1.33</v>
      </c>
      <c r="F95" s="6">
        <v>4.9219999999999997</v>
      </c>
      <c r="G95" s="6">
        <f t="shared" si="8"/>
        <v>2.4093333333333331</v>
      </c>
      <c r="H95" s="6">
        <v>2.5</v>
      </c>
      <c r="I95" s="6">
        <v>12.121</v>
      </c>
      <c r="J95" s="45">
        <f t="shared" si="9"/>
        <v>2.625</v>
      </c>
      <c r="K95" s="45">
        <v>25.088000000000001</v>
      </c>
      <c r="L95" s="6">
        <f t="shared" si="10"/>
        <v>2.7562500000000001</v>
      </c>
      <c r="M95" s="6" t="s">
        <v>78</v>
      </c>
      <c r="N95" s="6">
        <f t="shared" si="11"/>
        <v>2.8940625000000004</v>
      </c>
      <c r="O95" s="6" t="s">
        <v>78</v>
      </c>
      <c r="P95" s="6">
        <f t="shared" si="12"/>
        <v>3.0387656250000004</v>
      </c>
      <c r="Q95" s="6" t="s">
        <v>78</v>
      </c>
      <c r="R95" s="6">
        <f t="shared" si="13"/>
        <v>3.2210915625000007</v>
      </c>
      <c r="S95" s="45" t="s">
        <v>78</v>
      </c>
      <c r="T95" s="41"/>
    </row>
    <row r="96" spans="1:21" ht="18.75" x14ac:dyDescent="0.25">
      <c r="A96" s="54" t="s">
        <v>58</v>
      </c>
      <c r="B96" s="55" t="s">
        <v>23</v>
      </c>
      <c r="C96" s="45" t="s">
        <v>9</v>
      </c>
      <c r="D96" s="5">
        <v>0</v>
      </c>
      <c r="E96" s="5">
        <v>0</v>
      </c>
      <c r="F96" s="5">
        <v>0</v>
      </c>
      <c r="G96" s="6">
        <f t="shared" si="8"/>
        <v>0</v>
      </c>
      <c r="H96" s="5">
        <f>H88-H90-H92-H94</f>
        <v>8</v>
      </c>
      <c r="I96" s="5">
        <v>0</v>
      </c>
      <c r="J96" s="5">
        <f t="shared" si="9"/>
        <v>8.4</v>
      </c>
      <c r="K96" s="45">
        <v>0</v>
      </c>
      <c r="L96" s="5">
        <f t="shared" si="10"/>
        <v>8.82</v>
      </c>
      <c r="M96" s="45" t="s">
        <v>78</v>
      </c>
      <c r="N96" s="5">
        <f t="shared" si="11"/>
        <v>9.261000000000001</v>
      </c>
      <c r="O96" s="45" t="s">
        <v>78</v>
      </c>
      <c r="P96" s="5">
        <f t="shared" si="12"/>
        <v>9.7240500000000019</v>
      </c>
      <c r="Q96" s="45" t="s">
        <v>78</v>
      </c>
      <c r="R96" s="5">
        <f t="shared" si="13"/>
        <v>10.307493000000003</v>
      </c>
      <c r="S96" s="45" t="s">
        <v>78</v>
      </c>
      <c r="T96" s="41"/>
    </row>
    <row r="97" spans="1:20" ht="18.75" x14ac:dyDescent="0.25">
      <c r="A97" s="54"/>
      <c r="B97" s="55"/>
      <c r="C97" s="45" t="s">
        <v>8</v>
      </c>
      <c r="D97" s="6">
        <v>0</v>
      </c>
      <c r="E97" s="6">
        <v>0</v>
      </c>
      <c r="F97" s="6">
        <v>0</v>
      </c>
      <c r="G97" s="6">
        <f t="shared" si="8"/>
        <v>0</v>
      </c>
      <c r="H97" s="6">
        <f>H89-H91-H93-H95</f>
        <v>0.29999999999999982</v>
      </c>
      <c r="I97" s="6">
        <v>0</v>
      </c>
      <c r="J97" s="45">
        <f t="shared" si="9"/>
        <v>0.31499999999999984</v>
      </c>
      <c r="K97" s="45">
        <v>0</v>
      </c>
      <c r="L97" s="6">
        <f t="shared" si="10"/>
        <v>0.33074999999999982</v>
      </c>
      <c r="M97" s="6" t="s">
        <v>78</v>
      </c>
      <c r="N97" s="6">
        <f t="shared" si="11"/>
        <v>0.3472874999999998</v>
      </c>
      <c r="O97" s="6" t="s">
        <v>78</v>
      </c>
      <c r="P97" s="6">
        <f t="shared" si="12"/>
        <v>0.36465187499999979</v>
      </c>
      <c r="Q97" s="6" t="s">
        <v>78</v>
      </c>
      <c r="R97" s="6">
        <f t="shared" si="13"/>
        <v>0.38653098749999981</v>
      </c>
      <c r="S97" s="45" t="s">
        <v>78</v>
      </c>
      <c r="T97" s="41"/>
    </row>
    <row r="98" spans="1:20" s="38" customFormat="1" ht="18.75" customHeight="1" x14ac:dyDescent="0.2">
      <c r="A98" s="54" t="s">
        <v>18</v>
      </c>
      <c r="B98" s="55" t="s">
        <v>24</v>
      </c>
      <c r="C98" s="45" t="s">
        <v>9</v>
      </c>
      <c r="D98" s="5">
        <v>70</v>
      </c>
      <c r="E98" s="5">
        <v>202</v>
      </c>
      <c r="F98" s="5">
        <v>239</v>
      </c>
      <c r="G98" s="6">
        <f t="shared" si="8"/>
        <v>170.33333333333334</v>
      </c>
      <c r="H98" s="5">
        <v>250</v>
      </c>
      <c r="I98" s="5">
        <v>246</v>
      </c>
      <c r="J98" s="5">
        <f t="shared" si="9"/>
        <v>262.5</v>
      </c>
      <c r="K98" s="45" t="s">
        <v>78</v>
      </c>
      <c r="L98" s="5">
        <f t="shared" si="10"/>
        <v>275.625</v>
      </c>
      <c r="M98" s="45" t="s">
        <v>78</v>
      </c>
      <c r="N98" s="5">
        <f t="shared" si="11"/>
        <v>289.40625</v>
      </c>
      <c r="O98" s="45" t="s">
        <v>78</v>
      </c>
      <c r="P98" s="5">
        <f t="shared" si="12"/>
        <v>303.87656250000003</v>
      </c>
      <c r="Q98" s="45" t="s">
        <v>78</v>
      </c>
      <c r="R98" s="5">
        <f t="shared" si="13"/>
        <v>322.10915625000007</v>
      </c>
      <c r="S98" s="45" t="s">
        <v>78</v>
      </c>
    </row>
    <row r="99" spans="1:20" s="38" customFormat="1" ht="18.75" x14ac:dyDescent="0.2">
      <c r="A99" s="54"/>
      <c r="B99" s="55" t="s">
        <v>24</v>
      </c>
      <c r="C99" s="45" t="s">
        <v>8</v>
      </c>
      <c r="D99" s="6">
        <v>4.6779999999999999</v>
      </c>
      <c r="E99" s="6">
        <v>15.89</v>
      </c>
      <c r="F99" s="6">
        <v>22.646000000000001</v>
      </c>
      <c r="G99" s="6">
        <f t="shared" si="8"/>
        <v>14.404666666666666</v>
      </c>
      <c r="H99" s="6">
        <v>27.5</v>
      </c>
      <c r="I99" s="6">
        <v>30.433</v>
      </c>
      <c r="J99" s="45">
        <f t="shared" si="9"/>
        <v>28.875</v>
      </c>
      <c r="K99" s="45" t="s">
        <v>78</v>
      </c>
      <c r="L99" s="6">
        <f t="shared" si="10"/>
        <v>30.318750000000001</v>
      </c>
      <c r="M99" s="6" t="s">
        <v>78</v>
      </c>
      <c r="N99" s="6">
        <f t="shared" si="11"/>
        <v>31.834687500000001</v>
      </c>
      <c r="O99" s="6" t="s">
        <v>78</v>
      </c>
      <c r="P99" s="6">
        <f t="shared" si="12"/>
        <v>33.426421875000003</v>
      </c>
      <c r="Q99" s="6" t="s">
        <v>78</v>
      </c>
      <c r="R99" s="6">
        <f t="shared" si="13"/>
        <v>35.432007187500005</v>
      </c>
      <c r="S99" s="45" t="s">
        <v>78</v>
      </c>
    </row>
    <row r="100" spans="1:20" ht="18.75" x14ac:dyDescent="0.25">
      <c r="A100" s="54" t="s">
        <v>59</v>
      </c>
      <c r="B100" s="55" t="s">
        <v>7</v>
      </c>
      <c r="C100" s="45" t="s">
        <v>9</v>
      </c>
      <c r="D100" s="5">
        <v>32</v>
      </c>
      <c r="E100" s="5">
        <v>87</v>
      </c>
      <c r="F100" s="5">
        <v>67</v>
      </c>
      <c r="G100" s="6">
        <f t="shared" si="8"/>
        <v>62</v>
      </c>
      <c r="H100" s="5">
        <v>65</v>
      </c>
      <c r="I100" s="5">
        <v>68</v>
      </c>
      <c r="J100" s="5">
        <f t="shared" si="9"/>
        <v>68.25</v>
      </c>
      <c r="K100" s="45" t="s">
        <v>78</v>
      </c>
      <c r="L100" s="5">
        <f t="shared" si="10"/>
        <v>71.662500000000009</v>
      </c>
      <c r="M100" s="45" t="s">
        <v>78</v>
      </c>
      <c r="N100" s="5">
        <f t="shared" si="11"/>
        <v>75.245625000000018</v>
      </c>
      <c r="O100" s="45" t="s">
        <v>78</v>
      </c>
      <c r="P100" s="5">
        <f t="shared" si="12"/>
        <v>79.007906250000019</v>
      </c>
      <c r="Q100" s="45" t="s">
        <v>78</v>
      </c>
      <c r="R100" s="5">
        <f t="shared" si="13"/>
        <v>83.748380625000024</v>
      </c>
      <c r="S100" s="45" t="s">
        <v>78</v>
      </c>
    </row>
    <row r="101" spans="1:20" ht="18.75" x14ac:dyDescent="0.25">
      <c r="A101" s="54"/>
      <c r="B101" s="55"/>
      <c r="C101" s="45" t="s">
        <v>8</v>
      </c>
      <c r="D101" s="6">
        <v>1.5409999999999999</v>
      </c>
      <c r="E101" s="6">
        <v>5.1219999999999999</v>
      </c>
      <c r="F101" s="6">
        <v>4.8760000000000003</v>
      </c>
      <c r="G101" s="6">
        <f t="shared" si="8"/>
        <v>3.8463333333333338</v>
      </c>
      <c r="H101" s="6">
        <v>7.11</v>
      </c>
      <c r="I101" s="6">
        <v>4.8109999999999999</v>
      </c>
      <c r="J101" s="6">
        <f t="shared" si="9"/>
        <v>7.4655000000000005</v>
      </c>
      <c r="K101" s="45" t="s">
        <v>78</v>
      </c>
      <c r="L101" s="6">
        <f t="shared" si="10"/>
        <v>7.8387750000000009</v>
      </c>
      <c r="M101" s="6" t="s">
        <v>78</v>
      </c>
      <c r="N101" s="6">
        <f t="shared" si="11"/>
        <v>8.2307137500000014</v>
      </c>
      <c r="O101" s="6" t="s">
        <v>78</v>
      </c>
      <c r="P101" s="6">
        <f t="shared" si="12"/>
        <v>8.6422494375000021</v>
      </c>
      <c r="Q101" s="6" t="s">
        <v>78</v>
      </c>
      <c r="R101" s="6">
        <f t="shared" si="13"/>
        <v>9.1607844037500019</v>
      </c>
      <c r="S101" s="45" t="s">
        <v>78</v>
      </c>
    </row>
    <row r="102" spans="1:20" ht="18.75" x14ac:dyDescent="0.25">
      <c r="A102" s="54" t="s">
        <v>60</v>
      </c>
      <c r="B102" s="55" t="s">
        <v>21</v>
      </c>
      <c r="C102" s="45" t="s">
        <v>9</v>
      </c>
      <c r="D102" s="5">
        <v>11</v>
      </c>
      <c r="E102" s="5">
        <v>43</v>
      </c>
      <c r="F102" s="5">
        <v>61</v>
      </c>
      <c r="G102" s="6">
        <f t="shared" si="8"/>
        <v>38.333333333333336</v>
      </c>
      <c r="H102" s="5">
        <v>45</v>
      </c>
      <c r="I102" s="5">
        <v>63</v>
      </c>
      <c r="J102" s="5">
        <f t="shared" si="9"/>
        <v>47.25</v>
      </c>
      <c r="K102" s="45" t="s">
        <v>78</v>
      </c>
      <c r="L102" s="5">
        <f t="shared" si="10"/>
        <v>49.612500000000004</v>
      </c>
      <c r="M102" s="45" t="s">
        <v>78</v>
      </c>
      <c r="N102" s="5">
        <f t="shared" si="11"/>
        <v>52.093125000000008</v>
      </c>
      <c r="O102" s="45" t="s">
        <v>78</v>
      </c>
      <c r="P102" s="5">
        <f t="shared" si="12"/>
        <v>54.697781250000013</v>
      </c>
      <c r="Q102" s="45" t="s">
        <v>78</v>
      </c>
      <c r="R102" s="5">
        <f t="shared" si="13"/>
        <v>57.979648125000018</v>
      </c>
      <c r="S102" s="45" t="s">
        <v>78</v>
      </c>
    </row>
    <row r="103" spans="1:20" ht="18.75" x14ac:dyDescent="0.25">
      <c r="A103" s="54"/>
      <c r="B103" s="55"/>
      <c r="C103" s="45" t="s">
        <v>8</v>
      </c>
      <c r="D103" s="6">
        <v>0.82299999999999995</v>
      </c>
      <c r="E103" s="6">
        <v>3.9969999999999999</v>
      </c>
      <c r="F103" s="6">
        <v>6.3280000000000003</v>
      </c>
      <c r="G103" s="6">
        <f t="shared" si="8"/>
        <v>3.7159999999999997</v>
      </c>
      <c r="H103" s="6">
        <v>4.95</v>
      </c>
      <c r="I103" s="6">
        <v>6.2279999999999998</v>
      </c>
      <c r="J103" s="46">
        <f t="shared" si="9"/>
        <v>5.1975000000000007</v>
      </c>
      <c r="K103" s="46" t="s">
        <v>78</v>
      </c>
      <c r="L103" s="46">
        <f t="shared" si="10"/>
        <v>5.4573750000000008</v>
      </c>
      <c r="M103" s="46" t="s">
        <v>78</v>
      </c>
      <c r="N103" s="46">
        <f t="shared" si="11"/>
        <v>5.7302437500000014</v>
      </c>
      <c r="O103" s="46" t="s">
        <v>78</v>
      </c>
      <c r="P103" s="46">
        <f t="shared" si="12"/>
        <v>6.0167559375000019</v>
      </c>
      <c r="Q103" s="46" t="s">
        <v>78</v>
      </c>
      <c r="R103" s="46">
        <f t="shared" si="13"/>
        <v>6.3777612937500026</v>
      </c>
      <c r="S103" s="45" t="s">
        <v>78</v>
      </c>
    </row>
    <row r="104" spans="1:20" ht="23.25" customHeight="1" x14ac:dyDescent="0.25">
      <c r="A104" s="54" t="s">
        <v>61</v>
      </c>
      <c r="B104" s="55" t="s">
        <v>22</v>
      </c>
      <c r="C104" s="45" t="s">
        <v>9</v>
      </c>
      <c r="D104" s="5">
        <v>19</v>
      </c>
      <c r="E104" s="5">
        <v>145</v>
      </c>
      <c r="F104" s="5">
        <v>111</v>
      </c>
      <c r="G104" s="6">
        <f t="shared" si="8"/>
        <v>91.666666666666671</v>
      </c>
      <c r="H104" s="5">
        <v>90</v>
      </c>
      <c r="I104" s="5">
        <v>81</v>
      </c>
      <c r="J104" s="5">
        <f t="shared" si="9"/>
        <v>94.5</v>
      </c>
      <c r="K104" s="45" t="s">
        <v>78</v>
      </c>
      <c r="L104" s="5">
        <f t="shared" si="10"/>
        <v>99.225000000000009</v>
      </c>
      <c r="M104" s="45" t="s">
        <v>78</v>
      </c>
      <c r="N104" s="5">
        <f t="shared" si="11"/>
        <v>104.18625000000002</v>
      </c>
      <c r="O104" s="45" t="s">
        <v>78</v>
      </c>
      <c r="P104" s="5">
        <f t="shared" si="12"/>
        <v>109.39556250000003</v>
      </c>
      <c r="Q104" s="45" t="s">
        <v>78</v>
      </c>
      <c r="R104" s="5">
        <f t="shared" si="13"/>
        <v>115.95929625000004</v>
      </c>
      <c r="S104" s="45" t="s">
        <v>78</v>
      </c>
    </row>
    <row r="105" spans="1:20" ht="21.75" customHeight="1" x14ac:dyDescent="0.25">
      <c r="A105" s="54"/>
      <c r="B105" s="55"/>
      <c r="C105" s="45" t="s">
        <v>8</v>
      </c>
      <c r="D105" s="6">
        <v>1.748</v>
      </c>
      <c r="E105" s="6">
        <v>6.77</v>
      </c>
      <c r="F105" s="6">
        <v>11.442</v>
      </c>
      <c r="G105" s="6">
        <f t="shared" si="8"/>
        <v>6.6533333333333333</v>
      </c>
      <c r="H105" s="6">
        <v>9.9</v>
      </c>
      <c r="I105" s="6">
        <v>15.244</v>
      </c>
      <c r="J105" s="45">
        <f t="shared" si="9"/>
        <v>10.395000000000001</v>
      </c>
      <c r="K105" s="45" t="s">
        <v>78</v>
      </c>
      <c r="L105" s="6">
        <f t="shared" si="10"/>
        <v>10.914750000000002</v>
      </c>
      <c r="M105" s="6" t="s">
        <v>78</v>
      </c>
      <c r="N105" s="6">
        <f t="shared" si="11"/>
        <v>11.460487500000003</v>
      </c>
      <c r="O105" s="6" t="s">
        <v>78</v>
      </c>
      <c r="P105" s="6">
        <f t="shared" si="12"/>
        <v>12.033511875000004</v>
      </c>
      <c r="Q105" s="6" t="s">
        <v>78</v>
      </c>
      <c r="R105" s="6">
        <f t="shared" si="13"/>
        <v>12.755522587500005</v>
      </c>
      <c r="S105" s="45" t="s">
        <v>78</v>
      </c>
      <c r="T105" s="20"/>
    </row>
    <row r="106" spans="1:20" ht="18.75" x14ac:dyDescent="0.25">
      <c r="A106" s="54" t="s">
        <v>62</v>
      </c>
      <c r="B106" s="55" t="s">
        <v>23</v>
      </c>
      <c r="C106" s="45" t="s">
        <v>9</v>
      </c>
      <c r="D106" s="5">
        <v>8</v>
      </c>
      <c r="E106" s="5">
        <v>0</v>
      </c>
      <c r="F106" s="5">
        <v>0</v>
      </c>
      <c r="G106" s="6">
        <f t="shared" si="8"/>
        <v>2.6666666666666665</v>
      </c>
      <c r="H106" s="5">
        <f>H98-H100-H102-H104</f>
        <v>50</v>
      </c>
      <c r="I106" s="5">
        <v>34</v>
      </c>
      <c r="J106" s="5">
        <f t="shared" si="9"/>
        <v>52.5</v>
      </c>
      <c r="K106" s="45" t="s">
        <v>78</v>
      </c>
      <c r="L106" s="5">
        <f t="shared" si="10"/>
        <v>55.125</v>
      </c>
      <c r="M106" s="45" t="s">
        <v>78</v>
      </c>
      <c r="N106" s="5">
        <f t="shared" si="11"/>
        <v>57.881250000000001</v>
      </c>
      <c r="O106" s="45" t="s">
        <v>78</v>
      </c>
      <c r="P106" s="5">
        <f t="shared" si="12"/>
        <v>60.775312500000005</v>
      </c>
      <c r="Q106" s="45" t="s">
        <v>78</v>
      </c>
      <c r="R106" s="5">
        <f t="shared" si="13"/>
        <v>64.421831250000011</v>
      </c>
      <c r="S106" s="45" t="s">
        <v>78</v>
      </c>
    </row>
    <row r="107" spans="1:20" ht="28.5" customHeight="1" x14ac:dyDescent="0.25">
      <c r="A107" s="54"/>
      <c r="B107" s="55"/>
      <c r="C107" s="45" t="s">
        <v>8</v>
      </c>
      <c r="D107" s="6">
        <v>0.56599999999999995</v>
      </c>
      <c r="E107" s="6">
        <v>0</v>
      </c>
      <c r="F107" s="6">
        <v>0</v>
      </c>
      <c r="G107" s="6">
        <f t="shared" si="8"/>
        <v>0.18866666666666665</v>
      </c>
      <c r="H107" s="6">
        <f>H99-H101-H103-H105</f>
        <v>5.5400000000000009</v>
      </c>
      <c r="I107" s="6">
        <v>4.1500000000000004</v>
      </c>
      <c r="J107" s="45">
        <f t="shared" si="9"/>
        <v>5.8170000000000011</v>
      </c>
      <c r="K107" s="45" t="s">
        <v>78</v>
      </c>
      <c r="L107" s="6">
        <f t="shared" si="10"/>
        <v>6.1078500000000018</v>
      </c>
      <c r="M107" s="6" t="s">
        <v>78</v>
      </c>
      <c r="N107" s="6">
        <f t="shared" si="11"/>
        <v>6.4132425000000017</v>
      </c>
      <c r="O107" s="6" t="s">
        <v>78</v>
      </c>
      <c r="P107" s="6">
        <f t="shared" si="12"/>
        <v>6.7339046250000019</v>
      </c>
      <c r="Q107" s="6" t="s">
        <v>78</v>
      </c>
      <c r="R107" s="6">
        <f t="shared" si="13"/>
        <v>7.137938902500002</v>
      </c>
      <c r="S107" s="45" t="s">
        <v>78</v>
      </c>
      <c r="T107" s="20"/>
    </row>
    <row r="108" spans="1:20" s="38" customFormat="1" ht="18.75" customHeight="1" x14ac:dyDescent="0.2">
      <c r="A108" s="54" t="s">
        <v>19</v>
      </c>
      <c r="B108" s="55" t="s">
        <v>25</v>
      </c>
      <c r="C108" s="45" t="s">
        <v>9</v>
      </c>
      <c r="D108" s="5">
        <v>39</v>
      </c>
      <c r="E108" s="5">
        <v>156</v>
      </c>
      <c r="F108" s="5">
        <v>163</v>
      </c>
      <c r="G108" s="6">
        <f t="shared" si="8"/>
        <v>119.33333333333333</v>
      </c>
      <c r="H108" s="5">
        <v>170</v>
      </c>
      <c r="I108" s="5">
        <v>200</v>
      </c>
      <c r="J108" s="5">
        <f t="shared" si="9"/>
        <v>178.5</v>
      </c>
      <c r="K108" s="45" t="s">
        <v>78</v>
      </c>
      <c r="L108" s="5">
        <f t="shared" si="10"/>
        <v>187.42500000000001</v>
      </c>
      <c r="M108" s="45" t="s">
        <v>78</v>
      </c>
      <c r="N108" s="5">
        <f t="shared" si="11"/>
        <v>196.79625000000001</v>
      </c>
      <c r="O108" s="45" t="s">
        <v>78</v>
      </c>
      <c r="P108" s="5">
        <f t="shared" si="12"/>
        <v>206.63606250000004</v>
      </c>
      <c r="Q108" s="45" t="s">
        <v>78</v>
      </c>
      <c r="R108" s="5">
        <f t="shared" si="13"/>
        <v>219.03422625000005</v>
      </c>
      <c r="S108" s="45" t="s">
        <v>78</v>
      </c>
    </row>
    <row r="109" spans="1:20" s="38" customFormat="1" ht="18.75" x14ac:dyDescent="0.2">
      <c r="A109" s="54"/>
      <c r="B109" s="55" t="s">
        <v>25</v>
      </c>
      <c r="C109" s="45" t="s">
        <v>8</v>
      </c>
      <c r="D109" s="6">
        <v>2.2930000000000001</v>
      </c>
      <c r="E109" s="6">
        <v>10.72</v>
      </c>
      <c r="F109" s="6">
        <v>14.669</v>
      </c>
      <c r="G109" s="6">
        <f t="shared" si="8"/>
        <v>9.2273333333333341</v>
      </c>
      <c r="H109" s="6">
        <v>18.7</v>
      </c>
      <c r="I109" s="6">
        <v>17.46</v>
      </c>
      <c r="J109" s="45">
        <f t="shared" si="9"/>
        <v>19.635000000000002</v>
      </c>
      <c r="K109" s="45" t="s">
        <v>78</v>
      </c>
      <c r="L109" s="6">
        <f t="shared" si="10"/>
        <v>20.616750000000003</v>
      </c>
      <c r="M109" s="6" t="s">
        <v>78</v>
      </c>
      <c r="N109" s="6">
        <f t="shared" si="11"/>
        <v>21.647587500000004</v>
      </c>
      <c r="O109" s="6" t="s">
        <v>78</v>
      </c>
      <c r="P109" s="6">
        <f t="shared" si="12"/>
        <v>22.729966875000006</v>
      </c>
      <c r="Q109" s="6" t="s">
        <v>78</v>
      </c>
      <c r="R109" s="6">
        <f t="shared" si="13"/>
        <v>24.093764887500008</v>
      </c>
      <c r="S109" s="45" t="s">
        <v>78</v>
      </c>
    </row>
    <row r="110" spans="1:20" ht="18.75" x14ac:dyDescent="0.25">
      <c r="A110" s="54" t="s">
        <v>63</v>
      </c>
      <c r="B110" s="55" t="s">
        <v>7</v>
      </c>
      <c r="C110" s="45" t="s">
        <v>9</v>
      </c>
      <c r="D110" s="5">
        <v>32</v>
      </c>
      <c r="E110" s="5">
        <v>92</v>
      </c>
      <c r="F110" s="5">
        <v>61</v>
      </c>
      <c r="G110" s="6">
        <f t="shared" si="8"/>
        <v>61.666666666666664</v>
      </c>
      <c r="H110" s="5">
        <v>65</v>
      </c>
      <c r="I110" s="5">
        <v>73</v>
      </c>
      <c r="J110" s="5">
        <f t="shared" si="9"/>
        <v>68.25</v>
      </c>
      <c r="K110" s="45" t="s">
        <v>78</v>
      </c>
      <c r="L110" s="5">
        <f t="shared" si="10"/>
        <v>71.662500000000009</v>
      </c>
      <c r="M110" s="45" t="s">
        <v>78</v>
      </c>
      <c r="N110" s="5">
        <f t="shared" si="11"/>
        <v>75.245625000000018</v>
      </c>
      <c r="O110" s="45" t="s">
        <v>78</v>
      </c>
      <c r="P110" s="5">
        <f t="shared" si="12"/>
        <v>79.007906250000019</v>
      </c>
      <c r="Q110" s="45" t="s">
        <v>78</v>
      </c>
      <c r="R110" s="5">
        <f t="shared" si="13"/>
        <v>83.748380625000024</v>
      </c>
      <c r="S110" s="45" t="s">
        <v>78</v>
      </c>
    </row>
    <row r="111" spans="1:20" ht="18.75" x14ac:dyDescent="0.25">
      <c r="A111" s="54"/>
      <c r="B111" s="55"/>
      <c r="C111" s="45" t="s">
        <v>8</v>
      </c>
      <c r="D111" s="6">
        <v>1.571</v>
      </c>
      <c r="E111" s="6">
        <v>5.3979999999999997</v>
      </c>
      <c r="F111" s="6">
        <v>4.5990000000000002</v>
      </c>
      <c r="G111" s="6">
        <f t="shared" si="8"/>
        <v>3.8559999999999999</v>
      </c>
      <c r="H111" s="6">
        <v>7.15</v>
      </c>
      <c r="I111" s="6">
        <v>5.0040000000000004</v>
      </c>
      <c r="J111" s="6">
        <f t="shared" si="9"/>
        <v>7.5075000000000003</v>
      </c>
      <c r="K111" s="6" t="s">
        <v>78</v>
      </c>
      <c r="L111" s="6">
        <f t="shared" si="10"/>
        <v>7.8828750000000003</v>
      </c>
      <c r="M111" s="6" t="s">
        <v>78</v>
      </c>
      <c r="N111" s="6">
        <f t="shared" si="11"/>
        <v>8.2770187499999999</v>
      </c>
      <c r="O111" s="6" t="s">
        <v>78</v>
      </c>
      <c r="P111" s="6">
        <f t="shared" si="12"/>
        <v>8.6908696875000011</v>
      </c>
      <c r="Q111" s="6" t="s">
        <v>78</v>
      </c>
      <c r="R111" s="6">
        <f t="shared" si="13"/>
        <v>9.212321868750001</v>
      </c>
      <c r="S111" s="45" t="s">
        <v>78</v>
      </c>
      <c r="T111" s="20"/>
    </row>
    <row r="112" spans="1:20" ht="18.75" x14ac:dyDescent="0.25">
      <c r="A112" s="54" t="s">
        <v>64</v>
      </c>
      <c r="B112" s="55" t="s">
        <v>21</v>
      </c>
      <c r="C112" s="45" t="s">
        <v>9</v>
      </c>
      <c r="D112" s="5">
        <v>2</v>
      </c>
      <c r="E112" s="5">
        <v>25</v>
      </c>
      <c r="F112" s="5">
        <v>51</v>
      </c>
      <c r="G112" s="6">
        <f t="shared" si="8"/>
        <v>26</v>
      </c>
      <c r="H112" s="5">
        <v>50</v>
      </c>
      <c r="I112" s="5">
        <v>79</v>
      </c>
      <c r="J112" s="5">
        <f t="shared" si="9"/>
        <v>52.5</v>
      </c>
      <c r="K112" s="45" t="s">
        <v>78</v>
      </c>
      <c r="L112" s="5">
        <f t="shared" si="10"/>
        <v>55.125</v>
      </c>
      <c r="M112" s="45" t="s">
        <v>78</v>
      </c>
      <c r="N112" s="5">
        <f t="shared" si="11"/>
        <v>57.881250000000001</v>
      </c>
      <c r="O112" s="45" t="s">
        <v>78</v>
      </c>
      <c r="P112" s="5">
        <f t="shared" si="12"/>
        <v>60.775312500000005</v>
      </c>
      <c r="Q112" s="45" t="s">
        <v>78</v>
      </c>
      <c r="R112" s="5">
        <f t="shared" si="13"/>
        <v>64.421831250000011</v>
      </c>
      <c r="S112" s="45" t="s">
        <v>78</v>
      </c>
    </row>
    <row r="113" spans="1:20" ht="18.75" x14ac:dyDescent="0.25">
      <c r="A113" s="54"/>
      <c r="B113" s="55"/>
      <c r="C113" s="45" t="s">
        <v>8</v>
      </c>
      <c r="D113" s="6">
        <v>0.158</v>
      </c>
      <c r="E113" s="6">
        <v>2.258</v>
      </c>
      <c r="F113" s="6">
        <v>5.827</v>
      </c>
      <c r="G113" s="6">
        <f t="shared" si="8"/>
        <v>2.7476666666666669</v>
      </c>
      <c r="H113" s="6">
        <v>5.5</v>
      </c>
      <c r="I113" s="6">
        <v>6.03</v>
      </c>
      <c r="J113" s="45">
        <f t="shared" si="9"/>
        <v>5.7750000000000004</v>
      </c>
      <c r="K113" s="45" t="s">
        <v>78</v>
      </c>
      <c r="L113" s="6">
        <f t="shared" si="10"/>
        <v>6.0637500000000006</v>
      </c>
      <c r="M113" s="6" t="s">
        <v>78</v>
      </c>
      <c r="N113" s="6">
        <f t="shared" si="11"/>
        <v>6.3669375000000006</v>
      </c>
      <c r="O113" s="6" t="s">
        <v>78</v>
      </c>
      <c r="P113" s="6">
        <f t="shared" si="12"/>
        <v>6.6852843750000011</v>
      </c>
      <c r="Q113" s="6" t="s">
        <v>78</v>
      </c>
      <c r="R113" s="6">
        <f t="shared" si="13"/>
        <v>7.0864014375000011</v>
      </c>
      <c r="S113" s="45" t="s">
        <v>78</v>
      </c>
    </row>
    <row r="114" spans="1:20" ht="25.5" customHeight="1" x14ac:dyDescent="0.25">
      <c r="A114" s="54" t="s">
        <v>65</v>
      </c>
      <c r="B114" s="55" t="s">
        <v>22</v>
      </c>
      <c r="C114" s="45" t="s">
        <v>9</v>
      </c>
      <c r="D114" s="5">
        <v>5</v>
      </c>
      <c r="E114" s="5">
        <v>39</v>
      </c>
      <c r="F114" s="5">
        <v>51</v>
      </c>
      <c r="G114" s="6">
        <f t="shared" si="8"/>
        <v>31.666666666666668</v>
      </c>
      <c r="H114" s="5">
        <v>35</v>
      </c>
      <c r="I114" s="5">
        <v>13</v>
      </c>
      <c r="J114" s="5">
        <f t="shared" si="9"/>
        <v>36.75</v>
      </c>
      <c r="K114" s="45" t="s">
        <v>78</v>
      </c>
      <c r="L114" s="5">
        <f t="shared" si="10"/>
        <v>38.587499999999999</v>
      </c>
      <c r="M114" s="45" t="s">
        <v>78</v>
      </c>
      <c r="N114" s="5">
        <f t="shared" si="11"/>
        <v>40.516874999999999</v>
      </c>
      <c r="O114" s="45" t="s">
        <v>78</v>
      </c>
      <c r="P114" s="5">
        <f t="shared" si="12"/>
        <v>42.542718749999999</v>
      </c>
      <c r="Q114" s="45" t="s">
        <v>78</v>
      </c>
      <c r="R114" s="5">
        <f t="shared" si="13"/>
        <v>45.095281874999998</v>
      </c>
      <c r="S114" s="45" t="s">
        <v>78</v>
      </c>
    </row>
    <row r="115" spans="1:20" ht="23.25" customHeight="1" x14ac:dyDescent="0.25">
      <c r="A115" s="54"/>
      <c r="B115" s="55"/>
      <c r="C115" s="45" t="s">
        <v>8</v>
      </c>
      <c r="D115" s="6">
        <v>0.56399999999999995</v>
      </c>
      <c r="E115" s="6">
        <v>3.0640000000000001</v>
      </c>
      <c r="F115" s="6">
        <v>4.2430000000000003</v>
      </c>
      <c r="G115" s="6">
        <f t="shared" si="8"/>
        <v>2.6236666666666668</v>
      </c>
      <c r="H115" s="6">
        <v>3.85</v>
      </c>
      <c r="I115" s="6">
        <v>2.2770000000000001</v>
      </c>
      <c r="J115" s="6">
        <f t="shared" si="9"/>
        <v>4.0425000000000004</v>
      </c>
      <c r="K115" s="6" t="s">
        <v>78</v>
      </c>
      <c r="L115" s="6">
        <f t="shared" si="10"/>
        <v>4.244625000000001</v>
      </c>
      <c r="M115" s="6" t="s">
        <v>78</v>
      </c>
      <c r="N115" s="6">
        <f t="shared" si="11"/>
        <v>4.4568562500000013</v>
      </c>
      <c r="O115" s="6" t="s">
        <v>78</v>
      </c>
      <c r="P115" s="6">
        <f t="shared" si="12"/>
        <v>4.6796990625000019</v>
      </c>
      <c r="Q115" s="6" t="s">
        <v>78</v>
      </c>
      <c r="R115" s="6">
        <f t="shared" si="13"/>
        <v>4.960481006250002</v>
      </c>
      <c r="S115" s="45" t="s">
        <v>78</v>
      </c>
      <c r="T115" s="21"/>
    </row>
    <row r="116" spans="1:20" ht="25.5" customHeight="1" x14ac:dyDescent="0.25">
      <c r="A116" s="54" t="s">
        <v>66</v>
      </c>
      <c r="B116" s="55" t="s">
        <v>23</v>
      </c>
      <c r="C116" s="45" t="s">
        <v>9</v>
      </c>
      <c r="D116" s="5">
        <v>0</v>
      </c>
      <c r="E116" s="5">
        <v>0</v>
      </c>
      <c r="F116" s="5">
        <v>0</v>
      </c>
      <c r="G116" s="6">
        <f t="shared" si="8"/>
        <v>0</v>
      </c>
      <c r="H116" s="5">
        <f>H108-H110-H112-H114</f>
        <v>20</v>
      </c>
      <c r="I116" s="5">
        <v>34</v>
      </c>
      <c r="J116" s="45">
        <f t="shared" si="9"/>
        <v>21</v>
      </c>
      <c r="K116" s="45" t="s">
        <v>78</v>
      </c>
      <c r="L116" s="5">
        <f t="shared" si="10"/>
        <v>22.05</v>
      </c>
      <c r="M116" s="5" t="s">
        <v>78</v>
      </c>
      <c r="N116" s="5">
        <f t="shared" si="11"/>
        <v>23.152500000000003</v>
      </c>
      <c r="O116" s="5" t="s">
        <v>78</v>
      </c>
      <c r="P116" s="5">
        <f t="shared" si="12"/>
        <v>24.310125000000003</v>
      </c>
      <c r="Q116" s="5" t="s">
        <v>78</v>
      </c>
      <c r="R116" s="5">
        <f t="shared" si="13"/>
        <v>25.768732500000006</v>
      </c>
      <c r="S116" s="45" t="s">
        <v>78</v>
      </c>
      <c r="T116" s="20"/>
    </row>
    <row r="117" spans="1:20" ht="26.25" customHeight="1" x14ac:dyDescent="0.25">
      <c r="A117" s="54"/>
      <c r="B117" s="55"/>
      <c r="C117" s="45" t="s">
        <v>8</v>
      </c>
      <c r="D117" s="6">
        <v>0</v>
      </c>
      <c r="E117" s="6">
        <v>0</v>
      </c>
      <c r="F117" s="6">
        <v>0</v>
      </c>
      <c r="G117" s="6">
        <f t="shared" si="8"/>
        <v>0</v>
      </c>
      <c r="H117" s="6">
        <f>H109-H111-H113-H115</f>
        <v>2.1999999999999988</v>
      </c>
      <c r="I117" s="6">
        <v>4.1500000000000004</v>
      </c>
      <c r="J117" s="6">
        <f t="shared" si="9"/>
        <v>2.3099999999999987</v>
      </c>
      <c r="K117" s="45" t="s">
        <v>78</v>
      </c>
      <c r="L117" s="6">
        <f t="shared" si="10"/>
        <v>2.4254999999999987</v>
      </c>
      <c r="M117" s="45" t="s">
        <v>78</v>
      </c>
      <c r="N117" s="6">
        <f t="shared" si="11"/>
        <v>2.5467749999999989</v>
      </c>
      <c r="O117" s="45" t="s">
        <v>78</v>
      </c>
      <c r="P117" s="6">
        <f t="shared" si="12"/>
        <v>2.6741137499999992</v>
      </c>
      <c r="Q117" s="45" t="s">
        <v>78</v>
      </c>
      <c r="R117" s="6">
        <f t="shared" si="13"/>
        <v>2.8345605749999994</v>
      </c>
      <c r="S117" s="45" t="s">
        <v>78</v>
      </c>
      <c r="T117" s="20"/>
    </row>
    <row r="118" spans="1:20" s="38" customFormat="1" ht="78.75" x14ac:dyDescent="0.2">
      <c r="A118" s="43" t="s">
        <v>20</v>
      </c>
      <c r="B118" s="44" t="s">
        <v>86</v>
      </c>
      <c r="C118" s="45" t="s">
        <v>87</v>
      </c>
      <c r="D118" s="6">
        <v>7.4080000000000004</v>
      </c>
      <c r="E118" s="6">
        <v>18.942</v>
      </c>
      <c r="F118" s="6">
        <v>31.79</v>
      </c>
      <c r="G118" s="6">
        <f t="shared" si="8"/>
        <v>19.38</v>
      </c>
      <c r="H118" s="6">
        <v>30</v>
      </c>
      <c r="I118" s="6">
        <v>36.694000000000003</v>
      </c>
      <c r="J118" s="6">
        <f t="shared" si="9"/>
        <v>31.5</v>
      </c>
      <c r="K118" s="45" t="s">
        <v>78</v>
      </c>
      <c r="L118" s="6">
        <f t="shared" si="10"/>
        <v>33.075000000000003</v>
      </c>
      <c r="M118" s="45" t="s">
        <v>78</v>
      </c>
      <c r="N118" s="6">
        <f t="shared" si="11"/>
        <v>34.728750000000005</v>
      </c>
      <c r="O118" s="45" t="s">
        <v>78</v>
      </c>
      <c r="P118" s="6">
        <f t="shared" si="12"/>
        <v>36.465187500000006</v>
      </c>
      <c r="Q118" s="45" t="s">
        <v>78</v>
      </c>
      <c r="R118" s="6">
        <f t="shared" si="13"/>
        <v>38.653098750000005</v>
      </c>
      <c r="S118" s="45" t="s">
        <v>78</v>
      </c>
    </row>
    <row r="119" spans="1:20" ht="31.5" x14ac:dyDescent="0.25">
      <c r="A119" s="43" t="s">
        <v>67</v>
      </c>
      <c r="B119" s="44" t="s">
        <v>26</v>
      </c>
      <c r="C119" s="45" t="s">
        <v>87</v>
      </c>
      <c r="D119" s="6">
        <v>0.56699999999999995</v>
      </c>
      <c r="E119" s="6">
        <v>0.97499999999999998</v>
      </c>
      <c r="F119" s="6">
        <v>1.222</v>
      </c>
      <c r="G119" s="6">
        <f t="shared" ref="G119:G154" si="14">(D119+E119+F119)/3</f>
        <v>0.92133333333333323</v>
      </c>
      <c r="H119" s="6">
        <v>1</v>
      </c>
      <c r="I119" s="6">
        <v>2.944</v>
      </c>
      <c r="J119" s="6">
        <f t="shared" si="9"/>
        <v>1.05</v>
      </c>
      <c r="K119" s="45" t="s">
        <v>78</v>
      </c>
      <c r="L119" s="6">
        <f t="shared" si="10"/>
        <v>1.1025</v>
      </c>
      <c r="M119" s="45" t="s">
        <v>78</v>
      </c>
      <c r="N119" s="6">
        <f t="shared" si="11"/>
        <v>1.1576250000000001</v>
      </c>
      <c r="O119" s="45" t="s">
        <v>78</v>
      </c>
      <c r="P119" s="6">
        <f t="shared" si="12"/>
        <v>1.2155062500000002</v>
      </c>
      <c r="Q119" s="45" t="s">
        <v>78</v>
      </c>
      <c r="R119" s="6">
        <f t="shared" si="13"/>
        <v>1.2884366250000003</v>
      </c>
      <c r="S119" s="45" t="s">
        <v>78</v>
      </c>
    </row>
    <row r="120" spans="1:20" ht="47.25" x14ac:dyDescent="0.25">
      <c r="A120" s="43" t="s">
        <v>68</v>
      </c>
      <c r="B120" s="44" t="s">
        <v>27</v>
      </c>
      <c r="C120" s="45" t="s">
        <v>87</v>
      </c>
      <c r="D120" s="6">
        <v>8.4000000000000005E-2</v>
      </c>
      <c r="E120" s="6">
        <v>3.1549999999999998</v>
      </c>
      <c r="F120" s="6">
        <v>9.8320000000000007</v>
      </c>
      <c r="G120" s="6">
        <f t="shared" si="14"/>
        <v>4.3570000000000002</v>
      </c>
      <c r="H120" s="6">
        <v>9</v>
      </c>
      <c r="I120" s="6">
        <v>11.387</v>
      </c>
      <c r="J120" s="6">
        <f t="shared" si="9"/>
        <v>9.4500000000000011</v>
      </c>
      <c r="K120" s="45" t="s">
        <v>78</v>
      </c>
      <c r="L120" s="6">
        <f t="shared" si="10"/>
        <v>9.9225000000000012</v>
      </c>
      <c r="M120" s="45" t="s">
        <v>78</v>
      </c>
      <c r="N120" s="6">
        <f t="shared" si="11"/>
        <v>10.418625000000002</v>
      </c>
      <c r="O120" s="45" t="s">
        <v>78</v>
      </c>
      <c r="P120" s="6">
        <f t="shared" si="12"/>
        <v>10.939556250000003</v>
      </c>
      <c r="Q120" s="45" t="s">
        <v>78</v>
      </c>
      <c r="R120" s="6">
        <f t="shared" si="13"/>
        <v>11.595929625000004</v>
      </c>
      <c r="S120" s="45" t="s">
        <v>78</v>
      </c>
    </row>
    <row r="121" spans="1:20" ht="47.25" x14ac:dyDescent="0.25">
      <c r="A121" s="43" t="s">
        <v>69</v>
      </c>
      <c r="B121" s="44" t="s">
        <v>28</v>
      </c>
      <c r="C121" s="45" t="s">
        <v>87</v>
      </c>
      <c r="D121" s="6">
        <v>6.7569999999999997</v>
      </c>
      <c r="E121" s="6">
        <v>14.811999999999999</v>
      </c>
      <c r="F121" s="6">
        <v>20.735999999999997</v>
      </c>
      <c r="G121" s="6">
        <f t="shared" si="14"/>
        <v>14.101666666666665</v>
      </c>
      <c r="H121" s="6">
        <v>20</v>
      </c>
      <c r="I121" s="6">
        <v>22.363</v>
      </c>
      <c r="J121" s="6">
        <f t="shared" si="9"/>
        <v>21</v>
      </c>
      <c r="K121" s="45" t="s">
        <v>78</v>
      </c>
      <c r="L121" s="6">
        <f t="shared" si="10"/>
        <v>22.05</v>
      </c>
      <c r="M121" s="45" t="s">
        <v>78</v>
      </c>
      <c r="N121" s="6">
        <f t="shared" si="11"/>
        <v>23.152500000000003</v>
      </c>
      <c r="O121" s="45" t="s">
        <v>78</v>
      </c>
      <c r="P121" s="6">
        <f t="shared" si="12"/>
        <v>24.310125000000003</v>
      </c>
      <c r="Q121" s="45" t="s">
        <v>78</v>
      </c>
      <c r="R121" s="6">
        <f t="shared" si="13"/>
        <v>25.768732500000006</v>
      </c>
      <c r="S121" s="45" t="s">
        <v>78</v>
      </c>
      <c r="T121" s="20"/>
    </row>
    <row r="122" spans="1:20" ht="47.25" x14ac:dyDescent="0.25">
      <c r="A122" s="43" t="s">
        <v>70</v>
      </c>
      <c r="B122" s="44" t="s">
        <v>29</v>
      </c>
      <c r="C122" s="45" t="s">
        <v>87</v>
      </c>
      <c r="D122" s="6">
        <v>0</v>
      </c>
      <c r="E122" s="6">
        <v>0</v>
      </c>
      <c r="F122" s="6">
        <v>0</v>
      </c>
      <c r="G122" s="6">
        <f t="shared" si="14"/>
        <v>0</v>
      </c>
      <c r="H122" s="6">
        <v>0</v>
      </c>
      <c r="I122" s="6">
        <v>0</v>
      </c>
      <c r="J122" s="6">
        <f t="shared" si="9"/>
        <v>0</v>
      </c>
      <c r="K122" s="45" t="s">
        <v>78</v>
      </c>
      <c r="L122" s="6">
        <f t="shared" si="10"/>
        <v>0</v>
      </c>
      <c r="M122" s="45" t="s">
        <v>78</v>
      </c>
      <c r="N122" s="6">
        <f t="shared" si="11"/>
        <v>0</v>
      </c>
      <c r="O122" s="45" t="s">
        <v>78</v>
      </c>
      <c r="P122" s="6">
        <f t="shared" si="12"/>
        <v>0</v>
      </c>
      <c r="Q122" s="45" t="s">
        <v>78</v>
      </c>
      <c r="R122" s="6">
        <f t="shared" si="13"/>
        <v>0</v>
      </c>
      <c r="S122" s="45" t="s">
        <v>78</v>
      </c>
    </row>
    <row r="123" spans="1:20" s="38" customFormat="1" ht="15.75" customHeight="1" x14ac:dyDescent="0.2">
      <c r="A123" s="54" t="s">
        <v>71</v>
      </c>
      <c r="B123" s="55" t="s">
        <v>85</v>
      </c>
      <c r="C123" s="45" t="s">
        <v>0</v>
      </c>
      <c r="D123" s="6">
        <v>0</v>
      </c>
      <c r="E123" s="6">
        <v>0</v>
      </c>
      <c r="F123" s="6">
        <v>0</v>
      </c>
      <c r="G123" s="6">
        <f t="shared" si="14"/>
        <v>0</v>
      </c>
      <c r="H123" s="6">
        <v>0</v>
      </c>
      <c r="I123" s="6">
        <v>0</v>
      </c>
      <c r="J123" s="6">
        <f t="shared" si="9"/>
        <v>0</v>
      </c>
      <c r="K123" s="45" t="s">
        <v>78</v>
      </c>
      <c r="L123" s="6">
        <f t="shared" si="10"/>
        <v>0</v>
      </c>
      <c r="M123" s="45" t="s">
        <v>78</v>
      </c>
      <c r="N123" s="6">
        <f t="shared" si="11"/>
        <v>0</v>
      </c>
      <c r="O123" s="45" t="s">
        <v>78</v>
      </c>
      <c r="P123" s="6">
        <f t="shared" si="12"/>
        <v>0</v>
      </c>
      <c r="Q123" s="45" t="s">
        <v>78</v>
      </c>
      <c r="R123" s="6">
        <f t="shared" si="13"/>
        <v>0</v>
      </c>
      <c r="S123" s="45" t="s">
        <v>78</v>
      </c>
    </row>
    <row r="124" spans="1:20" s="38" customFormat="1" ht="15.75" x14ac:dyDescent="0.2">
      <c r="A124" s="54"/>
      <c r="B124" s="55"/>
      <c r="C124" s="45" t="s">
        <v>3</v>
      </c>
      <c r="D124" s="6">
        <v>0</v>
      </c>
      <c r="E124" s="6">
        <v>6.3E-2</v>
      </c>
      <c r="F124" s="6">
        <v>0</v>
      </c>
      <c r="G124" s="6">
        <f t="shared" si="14"/>
        <v>2.1000000000000001E-2</v>
      </c>
      <c r="H124" s="6">
        <v>1</v>
      </c>
      <c r="I124" s="6">
        <v>1.55</v>
      </c>
      <c r="J124" s="6">
        <f t="shared" si="9"/>
        <v>1.05</v>
      </c>
      <c r="K124" s="45" t="s">
        <v>78</v>
      </c>
      <c r="L124" s="6">
        <f t="shared" si="10"/>
        <v>1.1025</v>
      </c>
      <c r="M124" s="45" t="s">
        <v>78</v>
      </c>
      <c r="N124" s="6">
        <f t="shared" si="11"/>
        <v>1.1576250000000001</v>
      </c>
      <c r="O124" s="45" t="s">
        <v>78</v>
      </c>
      <c r="P124" s="6">
        <f t="shared" si="12"/>
        <v>1.2155062500000002</v>
      </c>
      <c r="Q124" s="45" t="s">
        <v>78</v>
      </c>
      <c r="R124" s="6">
        <f t="shared" si="13"/>
        <v>1.2884366250000003</v>
      </c>
      <c r="S124" s="45" t="s">
        <v>78</v>
      </c>
    </row>
    <row r="125" spans="1:20" s="38" customFormat="1" ht="15.75" x14ac:dyDescent="0.2">
      <c r="A125" s="54"/>
      <c r="B125" s="55"/>
      <c r="C125" s="45" t="s">
        <v>4</v>
      </c>
      <c r="D125" s="6">
        <v>2.871</v>
      </c>
      <c r="E125" s="6">
        <v>3.2970000000000002</v>
      </c>
      <c r="F125" s="6">
        <v>10.723000000000001</v>
      </c>
      <c r="G125" s="6">
        <f t="shared" si="14"/>
        <v>5.6303333333333336</v>
      </c>
      <c r="H125" s="6">
        <v>10</v>
      </c>
      <c r="I125" s="6">
        <v>18.489000000000001</v>
      </c>
      <c r="J125" s="6">
        <f t="shared" si="9"/>
        <v>10.5</v>
      </c>
      <c r="K125" s="45" t="s">
        <v>78</v>
      </c>
      <c r="L125" s="6">
        <f t="shared" si="10"/>
        <v>11.025</v>
      </c>
      <c r="M125" s="45" t="s">
        <v>78</v>
      </c>
      <c r="N125" s="6">
        <f t="shared" si="11"/>
        <v>11.576250000000002</v>
      </c>
      <c r="O125" s="45" t="s">
        <v>78</v>
      </c>
      <c r="P125" s="6">
        <f t="shared" si="12"/>
        <v>12.155062500000001</v>
      </c>
      <c r="Q125" s="45" t="s">
        <v>78</v>
      </c>
      <c r="R125" s="6">
        <f t="shared" si="13"/>
        <v>12.884366250000003</v>
      </c>
      <c r="S125" s="45" t="s">
        <v>78</v>
      </c>
    </row>
    <row r="126" spans="1:20" s="38" customFormat="1" ht="18.75" x14ac:dyDescent="0.2">
      <c r="A126" s="54"/>
      <c r="B126" s="55"/>
      <c r="C126" s="45" t="s">
        <v>88</v>
      </c>
      <c r="D126" s="6">
        <v>0</v>
      </c>
      <c r="E126" s="6">
        <v>0</v>
      </c>
      <c r="F126" s="6">
        <v>0</v>
      </c>
      <c r="G126" s="6">
        <f t="shared" si="14"/>
        <v>0</v>
      </c>
      <c r="H126" s="6">
        <v>0</v>
      </c>
      <c r="I126" s="6">
        <v>0</v>
      </c>
      <c r="J126" s="6">
        <f t="shared" si="9"/>
        <v>0</v>
      </c>
      <c r="K126" s="45" t="s">
        <v>78</v>
      </c>
      <c r="L126" s="6">
        <f t="shared" si="10"/>
        <v>0</v>
      </c>
      <c r="M126" s="45" t="s">
        <v>78</v>
      </c>
      <c r="N126" s="6">
        <f t="shared" si="11"/>
        <v>0</v>
      </c>
      <c r="O126" s="45" t="s">
        <v>78</v>
      </c>
      <c r="P126" s="6">
        <f t="shared" si="12"/>
        <v>0</v>
      </c>
      <c r="Q126" s="45" t="s">
        <v>78</v>
      </c>
      <c r="R126" s="6">
        <f t="shared" si="13"/>
        <v>0</v>
      </c>
      <c r="S126" s="45" t="s">
        <v>78</v>
      </c>
    </row>
    <row r="127" spans="1:20" ht="15.75" customHeight="1" x14ac:dyDescent="0.25">
      <c r="A127" s="54" t="s">
        <v>72</v>
      </c>
      <c r="B127" s="55" t="s">
        <v>21</v>
      </c>
      <c r="C127" s="45" t="s">
        <v>0</v>
      </c>
      <c r="D127" s="6">
        <v>0</v>
      </c>
      <c r="E127" s="6">
        <v>0</v>
      </c>
      <c r="F127" s="6">
        <v>0</v>
      </c>
      <c r="G127" s="6">
        <f t="shared" si="14"/>
        <v>0</v>
      </c>
      <c r="H127" s="6">
        <v>0</v>
      </c>
      <c r="I127" s="6">
        <v>0.42499999999999999</v>
      </c>
      <c r="J127" s="6">
        <f t="shared" si="9"/>
        <v>0</v>
      </c>
      <c r="K127" s="45" t="s">
        <v>78</v>
      </c>
      <c r="L127" s="6">
        <f t="shared" si="10"/>
        <v>0</v>
      </c>
      <c r="M127" s="45" t="s">
        <v>78</v>
      </c>
      <c r="N127" s="6">
        <f t="shared" si="11"/>
        <v>0</v>
      </c>
      <c r="O127" s="45" t="s">
        <v>78</v>
      </c>
      <c r="P127" s="6">
        <f t="shared" si="12"/>
        <v>0</v>
      </c>
      <c r="Q127" s="45" t="s">
        <v>78</v>
      </c>
      <c r="R127" s="6">
        <f t="shared" si="13"/>
        <v>0</v>
      </c>
      <c r="S127" s="45" t="s">
        <v>78</v>
      </c>
    </row>
    <row r="128" spans="1:20" ht="15.75" x14ac:dyDescent="0.25">
      <c r="A128" s="54"/>
      <c r="B128" s="55"/>
      <c r="C128" s="45" t="s">
        <v>3</v>
      </c>
      <c r="D128" s="6">
        <v>0</v>
      </c>
      <c r="E128" s="6">
        <v>0</v>
      </c>
      <c r="F128" s="6">
        <v>0</v>
      </c>
      <c r="G128" s="6">
        <f t="shared" si="14"/>
        <v>0</v>
      </c>
      <c r="H128" s="6">
        <v>0.25</v>
      </c>
      <c r="I128" s="6">
        <v>0.63</v>
      </c>
      <c r="J128" s="6">
        <f t="shared" si="9"/>
        <v>0.26250000000000001</v>
      </c>
      <c r="K128" s="45" t="s">
        <v>78</v>
      </c>
      <c r="L128" s="6">
        <f t="shared" si="10"/>
        <v>0.27562500000000001</v>
      </c>
      <c r="M128" s="45" t="s">
        <v>78</v>
      </c>
      <c r="N128" s="6">
        <f t="shared" si="11"/>
        <v>0.28940625000000003</v>
      </c>
      <c r="O128" s="45" t="s">
        <v>78</v>
      </c>
      <c r="P128" s="6">
        <f t="shared" si="12"/>
        <v>0.30387656250000006</v>
      </c>
      <c r="Q128" s="45" t="s">
        <v>78</v>
      </c>
      <c r="R128" s="6">
        <f t="shared" si="13"/>
        <v>0.32210915625000008</v>
      </c>
      <c r="S128" s="45" t="s">
        <v>78</v>
      </c>
    </row>
    <row r="129" spans="1:19" ht="15.75" x14ac:dyDescent="0.25">
      <c r="A129" s="54"/>
      <c r="B129" s="55"/>
      <c r="C129" s="45" t="s">
        <v>4</v>
      </c>
      <c r="D129" s="6">
        <v>0</v>
      </c>
      <c r="E129" s="6">
        <v>0</v>
      </c>
      <c r="F129" s="6">
        <v>2.827</v>
      </c>
      <c r="G129" s="6">
        <f t="shared" si="14"/>
        <v>0.94233333333333336</v>
      </c>
      <c r="H129" s="6">
        <v>2.5</v>
      </c>
      <c r="I129" s="6">
        <v>0.69</v>
      </c>
      <c r="J129" s="6">
        <f t="shared" si="9"/>
        <v>2.625</v>
      </c>
      <c r="K129" s="45" t="s">
        <v>78</v>
      </c>
      <c r="L129" s="6">
        <f t="shared" si="10"/>
        <v>2.7562500000000001</v>
      </c>
      <c r="M129" s="45" t="s">
        <v>78</v>
      </c>
      <c r="N129" s="6">
        <f t="shared" si="11"/>
        <v>2.8940625000000004</v>
      </c>
      <c r="O129" s="45" t="s">
        <v>78</v>
      </c>
      <c r="P129" s="6">
        <f t="shared" si="12"/>
        <v>3.0387656250000004</v>
      </c>
      <c r="Q129" s="45" t="s">
        <v>78</v>
      </c>
      <c r="R129" s="6">
        <f t="shared" si="13"/>
        <v>3.2210915625000007</v>
      </c>
      <c r="S129" s="45" t="s">
        <v>78</v>
      </c>
    </row>
    <row r="130" spans="1:19" ht="18.75" x14ac:dyDescent="0.25">
      <c r="A130" s="54"/>
      <c r="B130" s="55"/>
      <c r="C130" s="45" t="s">
        <v>88</v>
      </c>
      <c r="D130" s="6">
        <v>0</v>
      </c>
      <c r="E130" s="6">
        <v>0</v>
      </c>
      <c r="F130" s="6">
        <v>0</v>
      </c>
      <c r="G130" s="6">
        <f t="shared" si="14"/>
        <v>0</v>
      </c>
      <c r="H130" s="6">
        <v>0</v>
      </c>
      <c r="I130" s="6">
        <v>0</v>
      </c>
      <c r="J130" s="6">
        <f t="shared" si="9"/>
        <v>0</v>
      </c>
      <c r="K130" s="45" t="s">
        <v>78</v>
      </c>
      <c r="L130" s="6">
        <f t="shared" si="10"/>
        <v>0</v>
      </c>
      <c r="M130" s="45" t="s">
        <v>78</v>
      </c>
      <c r="N130" s="6">
        <f t="shared" si="11"/>
        <v>0</v>
      </c>
      <c r="O130" s="45" t="s">
        <v>78</v>
      </c>
      <c r="P130" s="6">
        <f t="shared" si="12"/>
        <v>0</v>
      </c>
      <c r="Q130" s="45" t="s">
        <v>78</v>
      </c>
      <c r="R130" s="6">
        <f t="shared" si="13"/>
        <v>0</v>
      </c>
      <c r="S130" s="45" t="s">
        <v>78</v>
      </c>
    </row>
    <row r="131" spans="1:19" ht="15.75" customHeight="1" x14ac:dyDescent="0.25">
      <c r="A131" s="54" t="s">
        <v>73</v>
      </c>
      <c r="B131" s="55" t="s">
        <v>22</v>
      </c>
      <c r="C131" s="45" t="s">
        <v>0</v>
      </c>
      <c r="D131" s="6">
        <v>0</v>
      </c>
      <c r="E131" s="6">
        <v>0</v>
      </c>
      <c r="F131" s="6">
        <v>0</v>
      </c>
      <c r="G131" s="6">
        <f t="shared" si="14"/>
        <v>0</v>
      </c>
      <c r="H131" s="6">
        <v>0</v>
      </c>
      <c r="I131" s="6">
        <v>0.61</v>
      </c>
      <c r="J131" s="6">
        <f t="shared" si="9"/>
        <v>0</v>
      </c>
      <c r="K131" s="45" t="s">
        <v>78</v>
      </c>
      <c r="L131" s="6">
        <f t="shared" si="10"/>
        <v>0</v>
      </c>
      <c r="M131" s="45" t="s">
        <v>78</v>
      </c>
      <c r="N131" s="6">
        <f t="shared" si="11"/>
        <v>0</v>
      </c>
      <c r="O131" s="45" t="s">
        <v>78</v>
      </c>
      <c r="P131" s="6">
        <f t="shared" si="12"/>
        <v>0</v>
      </c>
      <c r="Q131" s="45" t="s">
        <v>78</v>
      </c>
      <c r="R131" s="6">
        <f t="shared" si="13"/>
        <v>0</v>
      </c>
      <c r="S131" s="45" t="s">
        <v>78</v>
      </c>
    </row>
    <row r="132" spans="1:19" ht="15.75" x14ac:dyDescent="0.25">
      <c r="A132" s="54"/>
      <c r="B132" s="55"/>
      <c r="C132" s="45" t="s">
        <v>3</v>
      </c>
      <c r="D132" s="6">
        <v>0</v>
      </c>
      <c r="E132" s="6">
        <v>6.3E-2</v>
      </c>
      <c r="F132" s="6">
        <v>0</v>
      </c>
      <c r="G132" s="6">
        <f t="shared" si="14"/>
        <v>2.1000000000000001E-2</v>
      </c>
      <c r="H132" s="6">
        <v>0.75</v>
      </c>
      <c r="I132" s="6">
        <v>2.52</v>
      </c>
      <c r="J132" s="6">
        <f t="shared" si="9"/>
        <v>0.78750000000000009</v>
      </c>
      <c r="K132" s="45" t="s">
        <v>78</v>
      </c>
      <c r="L132" s="6">
        <f t="shared" si="10"/>
        <v>0.82687500000000014</v>
      </c>
      <c r="M132" s="45" t="s">
        <v>78</v>
      </c>
      <c r="N132" s="6">
        <f t="shared" si="11"/>
        <v>0.86821875000000015</v>
      </c>
      <c r="O132" s="45" t="s">
        <v>78</v>
      </c>
      <c r="P132" s="6">
        <f t="shared" si="12"/>
        <v>0.91162968750000017</v>
      </c>
      <c r="Q132" s="45" t="s">
        <v>78</v>
      </c>
      <c r="R132" s="6">
        <f t="shared" si="13"/>
        <v>0.9663274687500002</v>
      </c>
      <c r="S132" s="45" t="s">
        <v>78</v>
      </c>
    </row>
    <row r="133" spans="1:19" ht="15.75" x14ac:dyDescent="0.25">
      <c r="A133" s="54"/>
      <c r="B133" s="55"/>
      <c r="C133" s="45" t="s">
        <v>4</v>
      </c>
      <c r="D133" s="6">
        <v>1.835</v>
      </c>
      <c r="E133" s="6">
        <v>3.2719999999999998</v>
      </c>
      <c r="F133" s="6">
        <v>7.9260000000000002</v>
      </c>
      <c r="G133" s="6">
        <f t="shared" si="14"/>
        <v>4.3443333333333332</v>
      </c>
      <c r="H133" s="6">
        <v>6.5</v>
      </c>
      <c r="I133" s="6">
        <v>1.27</v>
      </c>
      <c r="J133" s="6">
        <f t="shared" si="9"/>
        <v>6.8250000000000002</v>
      </c>
      <c r="K133" s="45" t="s">
        <v>78</v>
      </c>
      <c r="L133" s="6">
        <f t="shared" si="10"/>
        <v>7.1662500000000007</v>
      </c>
      <c r="M133" s="45" t="s">
        <v>78</v>
      </c>
      <c r="N133" s="6">
        <f t="shared" si="11"/>
        <v>7.5245625000000009</v>
      </c>
      <c r="O133" s="45" t="s">
        <v>78</v>
      </c>
      <c r="P133" s="6">
        <f t="shared" si="12"/>
        <v>7.9007906250000017</v>
      </c>
      <c r="Q133" s="45" t="s">
        <v>78</v>
      </c>
      <c r="R133" s="6">
        <f t="shared" si="13"/>
        <v>8.3748380625000021</v>
      </c>
      <c r="S133" s="45" t="s">
        <v>78</v>
      </c>
    </row>
    <row r="134" spans="1:19" ht="18.75" x14ac:dyDescent="0.25">
      <c r="A134" s="54"/>
      <c r="B134" s="55"/>
      <c r="C134" s="45" t="s">
        <v>88</v>
      </c>
      <c r="D134" s="6">
        <v>0</v>
      </c>
      <c r="E134" s="6">
        <v>0</v>
      </c>
      <c r="F134" s="6">
        <v>0</v>
      </c>
      <c r="G134" s="6">
        <f t="shared" si="14"/>
        <v>0</v>
      </c>
      <c r="H134" s="6">
        <v>0</v>
      </c>
      <c r="I134" s="6">
        <v>0</v>
      </c>
      <c r="J134" s="6">
        <f t="shared" si="9"/>
        <v>0</v>
      </c>
      <c r="K134" s="45" t="s">
        <v>78</v>
      </c>
      <c r="L134" s="6">
        <f t="shared" si="10"/>
        <v>0</v>
      </c>
      <c r="M134" s="45" t="s">
        <v>78</v>
      </c>
      <c r="N134" s="6">
        <f t="shared" si="11"/>
        <v>0</v>
      </c>
      <c r="O134" s="45" t="s">
        <v>78</v>
      </c>
      <c r="P134" s="6">
        <f t="shared" si="12"/>
        <v>0</v>
      </c>
      <c r="Q134" s="45" t="s">
        <v>78</v>
      </c>
      <c r="R134" s="6">
        <f t="shared" si="13"/>
        <v>0</v>
      </c>
      <c r="S134" s="45" t="s">
        <v>78</v>
      </c>
    </row>
    <row r="135" spans="1:19" ht="15.75" customHeight="1" x14ac:dyDescent="0.25">
      <c r="A135" s="54" t="s">
        <v>74</v>
      </c>
      <c r="B135" s="55" t="s">
        <v>23</v>
      </c>
      <c r="C135" s="45" t="s">
        <v>0</v>
      </c>
      <c r="D135" s="6">
        <v>0</v>
      </c>
      <c r="E135" s="6">
        <v>0</v>
      </c>
      <c r="F135" s="6">
        <v>0</v>
      </c>
      <c r="G135" s="6">
        <f t="shared" si="14"/>
        <v>0</v>
      </c>
      <c r="H135" s="6">
        <v>0</v>
      </c>
      <c r="I135" s="6">
        <v>3.99</v>
      </c>
      <c r="J135" s="6">
        <f t="shared" si="9"/>
        <v>0</v>
      </c>
      <c r="K135" s="45" t="s">
        <v>78</v>
      </c>
      <c r="L135" s="6">
        <f t="shared" si="10"/>
        <v>0</v>
      </c>
      <c r="M135" s="45" t="s">
        <v>78</v>
      </c>
      <c r="N135" s="6">
        <f t="shared" si="11"/>
        <v>0</v>
      </c>
      <c r="O135" s="45" t="s">
        <v>78</v>
      </c>
      <c r="P135" s="6">
        <f t="shared" si="12"/>
        <v>0</v>
      </c>
      <c r="Q135" s="45" t="s">
        <v>78</v>
      </c>
      <c r="R135" s="6">
        <f t="shared" si="13"/>
        <v>0</v>
      </c>
      <c r="S135" s="45" t="s">
        <v>78</v>
      </c>
    </row>
    <row r="136" spans="1:19" ht="15.75" x14ac:dyDescent="0.25">
      <c r="A136" s="54"/>
      <c r="B136" s="55"/>
      <c r="C136" s="45" t="s">
        <v>3</v>
      </c>
      <c r="D136" s="6">
        <v>0</v>
      </c>
      <c r="E136" s="6">
        <v>0</v>
      </c>
      <c r="F136" s="6">
        <v>0</v>
      </c>
      <c r="G136" s="6">
        <f t="shared" si="14"/>
        <v>0</v>
      </c>
      <c r="H136" s="6">
        <f>0</f>
        <v>0</v>
      </c>
      <c r="I136" s="6">
        <v>0.5</v>
      </c>
      <c r="J136" s="6">
        <f t="shared" si="9"/>
        <v>0</v>
      </c>
      <c r="K136" s="45" t="s">
        <v>78</v>
      </c>
      <c r="L136" s="6">
        <f t="shared" si="10"/>
        <v>0</v>
      </c>
      <c r="M136" s="45" t="s">
        <v>78</v>
      </c>
      <c r="N136" s="6">
        <f t="shared" si="11"/>
        <v>0</v>
      </c>
      <c r="O136" s="45" t="s">
        <v>78</v>
      </c>
      <c r="P136" s="6">
        <f t="shared" si="12"/>
        <v>0</v>
      </c>
      <c r="Q136" s="45" t="s">
        <v>78</v>
      </c>
      <c r="R136" s="6">
        <f t="shared" si="13"/>
        <v>0</v>
      </c>
      <c r="S136" s="45" t="s">
        <v>78</v>
      </c>
    </row>
    <row r="137" spans="1:19" ht="15.75" x14ac:dyDescent="0.25">
      <c r="A137" s="54"/>
      <c r="B137" s="55"/>
      <c r="C137" s="45" t="s">
        <v>4</v>
      </c>
      <c r="D137" s="6">
        <v>1.036</v>
      </c>
      <c r="E137" s="6">
        <v>2.5000000000000001E-2</v>
      </c>
      <c r="F137" s="6">
        <v>0</v>
      </c>
      <c r="G137" s="6">
        <f t="shared" si="14"/>
        <v>0.35366666666666663</v>
      </c>
      <c r="H137" s="6">
        <v>0.1</v>
      </c>
      <c r="I137" s="6">
        <v>15.869</v>
      </c>
      <c r="J137" s="6">
        <f t="shared" si="9"/>
        <v>0.10500000000000001</v>
      </c>
      <c r="K137" s="45" t="s">
        <v>78</v>
      </c>
      <c r="L137" s="6">
        <f t="shared" si="10"/>
        <v>0.11025000000000001</v>
      </c>
      <c r="M137" s="45" t="s">
        <v>78</v>
      </c>
      <c r="N137" s="6">
        <f t="shared" si="11"/>
        <v>0.11576250000000002</v>
      </c>
      <c r="O137" s="45" t="s">
        <v>78</v>
      </c>
      <c r="P137" s="6">
        <f t="shared" si="12"/>
        <v>0.12155062500000002</v>
      </c>
      <c r="Q137" s="45" t="s">
        <v>78</v>
      </c>
      <c r="R137" s="6">
        <f t="shared" si="13"/>
        <v>0.12884366250000004</v>
      </c>
      <c r="S137" s="45" t="s">
        <v>78</v>
      </c>
    </row>
    <row r="138" spans="1:19" ht="18.75" x14ac:dyDescent="0.25">
      <c r="A138" s="54"/>
      <c r="B138" s="55"/>
      <c r="C138" s="45" t="s">
        <v>88</v>
      </c>
      <c r="D138" s="6">
        <v>0</v>
      </c>
      <c r="E138" s="6">
        <v>0</v>
      </c>
      <c r="F138" s="6">
        <v>0</v>
      </c>
      <c r="G138" s="6">
        <f t="shared" si="14"/>
        <v>0</v>
      </c>
      <c r="H138" s="6">
        <v>0</v>
      </c>
      <c r="I138" s="6">
        <v>0</v>
      </c>
      <c r="J138" s="6">
        <f t="shared" si="9"/>
        <v>0</v>
      </c>
      <c r="K138" s="45" t="s">
        <v>78</v>
      </c>
      <c r="L138" s="6">
        <f t="shared" si="10"/>
        <v>0</v>
      </c>
      <c r="M138" s="45" t="s">
        <v>78</v>
      </c>
      <c r="N138" s="6">
        <f t="shared" si="11"/>
        <v>0</v>
      </c>
      <c r="O138" s="45" t="s">
        <v>78</v>
      </c>
      <c r="P138" s="6">
        <f t="shared" si="12"/>
        <v>0</v>
      </c>
      <c r="Q138" s="45" t="s">
        <v>78</v>
      </c>
      <c r="R138" s="6">
        <f t="shared" si="13"/>
        <v>0</v>
      </c>
      <c r="S138" s="45" t="s">
        <v>78</v>
      </c>
    </row>
    <row r="139" spans="1:19" s="38" customFormat="1" ht="15.75" customHeight="1" x14ac:dyDescent="0.2">
      <c r="A139" s="54" t="s">
        <v>75</v>
      </c>
      <c r="B139" s="55" t="s">
        <v>84</v>
      </c>
      <c r="C139" s="45" t="s">
        <v>0</v>
      </c>
      <c r="D139" s="6">
        <v>0</v>
      </c>
      <c r="E139" s="6">
        <v>0</v>
      </c>
      <c r="F139" s="6">
        <v>0</v>
      </c>
      <c r="G139" s="6">
        <f t="shared" si="14"/>
        <v>0</v>
      </c>
      <c r="H139" s="6">
        <v>0</v>
      </c>
      <c r="I139" s="6">
        <v>0</v>
      </c>
      <c r="J139" s="6">
        <f t="shared" si="9"/>
        <v>0</v>
      </c>
      <c r="K139" s="45" t="s">
        <v>78</v>
      </c>
      <c r="L139" s="6">
        <f t="shared" si="10"/>
        <v>0</v>
      </c>
      <c r="M139" s="45" t="s">
        <v>78</v>
      </c>
      <c r="N139" s="6">
        <f t="shared" si="11"/>
        <v>0</v>
      </c>
      <c r="O139" s="45" t="s">
        <v>78</v>
      </c>
      <c r="P139" s="6">
        <f t="shared" si="12"/>
        <v>0</v>
      </c>
      <c r="Q139" s="45" t="s">
        <v>78</v>
      </c>
      <c r="R139" s="6">
        <f t="shared" si="13"/>
        <v>0</v>
      </c>
      <c r="S139" s="45" t="s">
        <v>78</v>
      </c>
    </row>
    <row r="140" spans="1:19" s="38" customFormat="1" ht="15.75" x14ac:dyDescent="0.2">
      <c r="A140" s="54"/>
      <c r="B140" s="55"/>
      <c r="C140" s="45" t="s">
        <v>3</v>
      </c>
      <c r="D140" s="6">
        <v>0</v>
      </c>
      <c r="E140" s="6">
        <v>6.3E-2</v>
      </c>
      <c r="F140" s="6">
        <v>6.3E-2</v>
      </c>
      <c r="G140" s="6">
        <f t="shared" si="14"/>
        <v>4.2000000000000003E-2</v>
      </c>
      <c r="H140" s="6">
        <v>1</v>
      </c>
      <c r="I140" s="6">
        <v>1.55</v>
      </c>
      <c r="J140" s="6">
        <f t="shared" si="9"/>
        <v>1.05</v>
      </c>
      <c r="K140" s="45" t="s">
        <v>78</v>
      </c>
      <c r="L140" s="6">
        <f t="shared" si="10"/>
        <v>1.1025</v>
      </c>
      <c r="M140" s="45" t="s">
        <v>78</v>
      </c>
      <c r="N140" s="6">
        <f t="shared" si="11"/>
        <v>1.1576250000000001</v>
      </c>
      <c r="O140" s="45" t="s">
        <v>78</v>
      </c>
      <c r="P140" s="6">
        <f t="shared" si="12"/>
        <v>1.2155062500000002</v>
      </c>
      <c r="Q140" s="45" t="s">
        <v>78</v>
      </c>
      <c r="R140" s="6">
        <f t="shared" si="13"/>
        <v>1.2884366250000003</v>
      </c>
      <c r="S140" s="45" t="s">
        <v>78</v>
      </c>
    </row>
    <row r="141" spans="1:19" s="38" customFormat="1" ht="15.75" x14ac:dyDescent="0.2">
      <c r="A141" s="54"/>
      <c r="B141" s="55"/>
      <c r="C141" s="45" t="s">
        <v>4</v>
      </c>
      <c r="D141" s="6">
        <v>10.536</v>
      </c>
      <c r="E141" s="6">
        <v>8.1300000000000008</v>
      </c>
      <c r="F141" s="6">
        <v>14.638</v>
      </c>
      <c r="G141" s="6">
        <f t="shared" si="14"/>
        <v>11.101333333333335</v>
      </c>
      <c r="H141" s="6">
        <v>15</v>
      </c>
      <c r="I141" s="6">
        <v>19.963999999999999</v>
      </c>
      <c r="J141" s="6">
        <f t="shared" si="9"/>
        <v>15.75</v>
      </c>
      <c r="K141" s="45" t="s">
        <v>78</v>
      </c>
      <c r="L141" s="6">
        <f t="shared" si="10"/>
        <v>16.537500000000001</v>
      </c>
      <c r="M141" s="45" t="s">
        <v>78</v>
      </c>
      <c r="N141" s="6">
        <f t="shared" si="11"/>
        <v>17.364375000000003</v>
      </c>
      <c r="O141" s="45" t="s">
        <v>78</v>
      </c>
      <c r="P141" s="6">
        <f t="shared" si="12"/>
        <v>18.232593750000003</v>
      </c>
      <c r="Q141" s="45" t="s">
        <v>78</v>
      </c>
      <c r="R141" s="6">
        <f t="shared" si="13"/>
        <v>19.326549375000003</v>
      </c>
      <c r="S141" s="45" t="s">
        <v>78</v>
      </c>
    </row>
    <row r="142" spans="1:19" s="38" customFormat="1" ht="18.75" x14ac:dyDescent="0.2">
      <c r="A142" s="54"/>
      <c r="B142" s="55"/>
      <c r="C142" s="45" t="s">
        <v>88</v>
      </c>
      <c r="D142" s="6">
        <v>0</v>
      </c>
      <c r="E142" s="6">
        <v>0</v>
      </c>
      <c r="F142" s="6">
        <v>0</v>
      </c>
      <c r="G142" s="6">
        <f t="shared" si="14"/>
        <v>0</v>
      </c>
      <c r="H142" s="6">
        <v>0</v>
      </c>
      <c r="I142" s="6">
        <v>0</v>
      </c>
      <c r="J142" s="6">
        <f t="shared" si="9"/>
        <v>0</v>
      </c>
      <c r="K142" s="45" t="s">
        <v>78</v>
      </c>
      <c r="L142" s="6">
        <f t="shared" si="10"/>
        <v>0</v>
      </c>
      <c r="M142" s="45" t="s">
        <v>78</v>
      </c>
      <c r="N142" s="6">
        <f t="shared" si="11"/>
        <v>0</v>
      </c>
      <c r="O142" s="45" t="s">
        <v>78</v>
      </c>
      <c r="P142" s="6">
        <f t="shared" si="12"/>
        <v>0</v>
      </c>
      <c r="Q142" s="45" t="s">
        <v>78</v>
      </c>
      <c r="R142" s="6">
        <f t="shared" si="13"/>
        <v>0</v>
      </c>
      <c r="S142" s="45" t="s">
        <v>78</v>
      </c>
    </row>
    <row r="143" spans="1:19" ht="15.75" x14ac:dyDescent="0.25">
      <c r="A143" s="54" t="s">
        <v>76</v>
      </c>
      <c r="B143" s="55" t="s">
        <v>21</v>
      </c>
      <c r="C143" s="45" t="s">
        <v>0</v>
      </c>
      <c r="D143" s="6">
        <v>0</v>
      </c>
      <c r="E143" s="6">
        <v>0</v>
      </c>
      <c r="F143" s="6">
        <v>0</v>
      </c>
      <c r="G143" s="6">
        <f t="shared" si="14"/>
        <v>0</v>
      </c>
      <c r="H143" s="6">
        <v>0</v>
      </c>
      <c r="I143" s="6">
        <v>0</v>
      </c>
      <c r="J143" s="6">
        <f t="shared" si="9"/>
        <v>0</v>
      </c>
      <c r="K143" s="45" t="s">
        <v>78</v>
      </c>
      <c r="L143" s="6">
        <f t="shared" si="10"/>
        <v>0</v>
      </c>
      <c r="M143" s="45" t="s">
        <v>78</v>
      </c>
      <c r="N143" s="6">
        <f t="shared" si="11"/>
        <v>0</v>
      </c>
      <c r="O143" s="45" t="s">
        <v>78</v>
      </c>
      <c r="P143" s="6">
        <f t="shared" si="12"/>
        <v>0</v>
      </c>
      <c r="Q143" s="45" t="s">
        <v>78</v>
      </c>
      <c r="R143" s="6">
        <f t="shared" si="13"/>
        <v>0</v>
      </c>
      <c r="S143" s="45" t="s">
        <v>78</v>
      </c>
    </row>
    <row r="144" spans="1:19" ht="15.75" x14ac:dyDescent="0.25">
      <c r="A144" s="54"/>
      <c r="B144" s="55"/>
      <c r="C144" s="45" t="s">
        <v>3</v>
      </c>
      <c r="D144" s="6">
        <v>0</v>
      </c>
      <c r="E144" s="6">
        <v>0</v>
      </c>
      <c r="F144" s="6">
        <v>0</v>
      </c>
      <c r="G144" s="6">
        <f t="shared" si="14"/>
        <v>0</v>
      </c>
      <c r="H144" s="6">
        <v>0.25</v>
      </c>
      <c r="I144" s="6">
        <v>0</v>
      </c>
      <c r="J144" s="6">
        <f t="shared" si="9"/>
        <v>0.26250000000000001</v>
      </c>
      <c r="K144" s="45" t="s">
        <v>78</v>
      </c>
      <c r="L144" s="6">
        <f t="shared" si="10"/>
        <v>0.27562500000000001</v>
      </c>
      <c r="M144" s="45" t="s">
        <v>78</v>
      </c>
      <c r="N144" s="6">
        <f t="shared" si="11"/>
        <v>0.28940625000000003</v>
      </c>
      <c r="O144" s="45" t="s">
        <v>78</v>
      </c>
      <c r="P144" s="6">
        <f t="shared" si="12"/>
        <v>0.30387656250000006</v>
      </c>
      <c r="Q144" s="45" t="s">
        <v>78</v>
      </c>
      <c r="R144" s="6">
        <f t="shared" si="13"/>
        <v>0.32210915625000008</v>
      </c>
      <c r="S144" s="45" t="s">
        <v>78</v>
      </c>
    </row>
    <row r="145" spans="1:20" ht="15.75" x14ac:dyDescent="0.25">
      <c r="A145" s="54"/>
      <c r="B145" s="55"/>
      <c r="C145" s="45" t="s">
        <v>4</v>
      </c>
      <c r="D145" s="6">
        <v>0</v>
      </c>
      <c r="E145" s="6">
        <v>0</v>
      </c>
      <c r="F145" s="6">
        <v>7.1280000000000001</v>
      </c>
      <c r="G145" s="6">
        <f t="shared" si="14"/>
        <v>2.3759999999999999</v>
      </c>
      <c r="H145" s="6">
        <v>2.5</v>
      </c>
      <c r="I145" s="6">
        <v>0.58199999999999996</v>
      </c>
      <c r="J145" s="6">
        <f t="shared" si="9"/>
        <v>2.625</v>
      </c>
      <c r="K145" s="45" t="s">
        <v>78</v>
      </c>
      <c r="L145" s="6">
        <f t="shared" si="10"/>
        <v>2.7562500000000001</v>
      </c>
      <c r="M145" s="45" t="s">
        <v>78</v>
      </c>
      <c r="N145" s="6">
        <f t="shared" si="11"/>
        <v>2.8940625000000004</v>
      </c>
      <c r="O145" s="45" t="s">
        <v>78</v>
      </c>
      <c r="P145" s="6">
        <f t="shared" si="12"/>
        <v>3.0387656250000004</v>
      </c>
      <c r="Q145" s="45" t="s">
        <v>78</v>
      </c>
      <c r="R145" s="6">
        <f t="shared" si="13"/>
        <v>3.2210915625000007</v>
      </c>
      <c r="S145" s="45" t="s">
        <v>78</v>
      </c>
    </row>
    <row r="146" spans="1:20" ht="18.75" x14ac:dyDescent="0.25">
      <c r="A146" s="54"/>
      <c r="B146" s="55"/>
      <c r="C146" s="45" t="s">
        <v>88</v>
      </c>
      <c r="D146" s="6">
        <v>0</v>
      </c>
      <c r="E146" s="6">
        <v>0</v>
      </c>
      <c r="F146" s="6">
        <v>0</v>
      </c>
      <c r="G146" s="6">
        <f t="shared" si="14"/>
        <v>0</v>
      </c>
      <c r="H146" s="6">
        <v>0</v>
      </c>
      <c r="I146" s="6">
        <v>0</v>
      </c>
      <c r="J146" s="6">
        <f t="shared" si="9"/>
        <v>0</v>
      </c>
      <c r="K146" s="45" t="s">
        <v>78</v>
      </c>
      <c r="L146" s="6">
        <f t="shared" si="10"/>
        <v>0</v>
      </c>
      <c r="M146" s="45" t="s">
        <v>78</v>
      </c>
      <c r="N146" s="6">
        <f t="shared" si="11"/>
        <v>0</v>
      </c>
      <c r="O146" s="45" t="s">
        <v>78</v>
      </c>
      <c r="P146" s="6">
        <f t="shared" si="12"/>
        <v>0</v>
      </c>
      <c r="Q146" s="45" t="s">
        <v>78</v>
      </c>
      <c r="R146" s="6">
        <f t="shared" si="13"/>
        <v>0</v>
      </c>
      <c r="S146" s="45" t="s">
        <v>78</v>
      </c>
    </row>
    <row r="147" spans="1:20" ht="15.75" x14ac:dyDescent="0.25">
      <c r="A147" s="54" t="s">
        <v>77</v>
      </c>
      <c r="B147" s="55" t="s">
        <v>22</v>
      </c>
      <c r="C147" s="45" t="s">
        <v>0</v>
      </c>
      <c r="D147" s="6">
        <v>0</v>
      </c>
      <c r="E147" s="6">
        <v>0</v>
      </c>
      <c r="F147" s="6">
        <v>0</v>
      </c>
      <c r="G147" s="6">
        <f t="shared" si="14"/>
        <v>0</v>
      </c>
      <c r="H147" s="6">
        <v>0</v>
      </c>
      <c r="I147" s="6">
        <v>0</v>
      </c>
      <c r="J147" s="6">
        <f t="shared" si="9"/>
        <v>0</v>
      </c>
      <c r="K147" s="45" t="s">
        <v>78</v>
      </c>
      <c r="L147" s="6">
        <f t="shared" si="10"/>
        <v>0</v>
      </c>
      <c r="M147" s="45" t="s">
        <v>78</v>
      </c>
      <c r="N147" s="6">
        <f t="shared" si="11"/>
        <v>0</v>
      </c>
      <c r="O147" s="45" t="s">
        <v>78</v>
      </c>
      <c r="P147" s="6">
        <f t="shared" si="12"/>
        <v>0</v>
      </c>
      <c r="Q147" s="45" t="s">
        <v>78</v>
      </c>
      <c r="R147" s="6">
        <f t="shared" si="13"/>
        <v>0</v>
      </c>
      <c r="S147" s="45" t="s">
        <v>78</v>
      </c>
    </row>
    <row r="148" spans="1:20" ht="15.75" x14ac:dyDescent="0.25">
      <c r="A148" s="54"/>
      <c r="B148" s="55"/>
      <c r="C148" s="45" t="s">
        <v>3</v>
      </c>
      <c r="D148" s="6">
        <v>0</v>
      </c>
      <c r="E148" s="6">
        <v>6.3E-2</v>
      </c>
      <c r="F148" s="6">
        <v>6.3E-2</v>
      </c>
      <c r="G148" s="6">
        <f t="shared" si="14"/>
        <v>4.2000000000000003E-2</v>
      </c>
      <c r="H148" s="6">
        <v>0.75</v>
      </c>
      <c r="I148" s="6">
        <v>1.55</v>
      </c>
      <c r="J148" s="6">
        <f t="shared" si="9"/>
        <v>0.78750000000000009</v>
      </c>
      <c r="K148" s="45" t="s">
        <v>78</v>
      </c>
      <c r="L148" s="6">
        <f t="shared" si="10"/>
        <v>0.82687500000000014</v>
      </c>
      <c r="M148" s="45" t="s">
        <v>78</v>
      </c>
      <c r="N148" s="6">
        <f t="shared" si="11"/>
        <v>0.86821875000000015</v>
      </c>
      <c r="O148" s="45" t="s">
        <v>78</v>
      </c>
      <c r="P148" s="6">
        <f t="shared" si="12"/>
        <v>0.91162968750000017</v>
      </c>
      <c r="Q148" s="45" t="s">
        <v>78</v>
      </c>
      <c r="R148" s="6">
        <f t="shared" si="13"/>
        <v>0.9663274687500002</v>
      </c>
      <c r="S148" s="45" t="s">
        <v>78</v>
      </c>
    </row>
    <row r="149" spans="1:20" ht="15.75" x14ac:dyDescent="0.25">
      <c r="A149" s="54"/>
      <c r="B149" s="55"/>
      <c r="C149" s="45" t="s">
        <v>4</v>
      </c>
      <c r="D149" s="6">
        <v>8.1690000000000005</v>
      </c>
      <c r="E149" s="6">
        <v>7.8730000000000002</v>
      </c>
      <c r="F149" s="6">
        <v>7.51</v>
      </c>
      <c r="G149" s="6">
        <f t="shared" si="14"/>
        <v>7.8506666666666662</v>
      </c>
      <c r="H149" s="6">
        <v>10</v>
      </c>
      <c r="I149" s="6">
        <v>6.1289999999999978</v>
      </c>
      <c r="J149" s="6">
        <f t="shared" ref="J149:J154" si="15">H149*1.05</f>
        <v>10.5</v>
      </c>
      <c r="K149" s="45" t="s">
        <v>78</v>
      </c>
      <c r="L149" s="6">
        <f t="shared" ref="L149:L154" si="16">J149*1.05</f>
        <v>11.025</v>
      </c>
      <c r="M149" s="45" t="s">
        <v>78</v>
      </c>
      <c r="N149" s="6">
        <f t="shared" ref="N149:N154" si="17">L149*1.05</f>
        <v>11.576250000000002</v>
      </c>
      <c r="O149" s="45" t="s">
        <v>78</v>
      </c>
      <c r="P149" s="6">
        <f t="shared" ref="P149:P154" si="18">N149*1.05</f>
        <v>12.155062500000001</v>
      </c>
      <c r="Q149" s="45" t="s">
        <v>78</v>
      </c>
      <c r="R149" s="6">
        <f t="shared" ref="R149:R154" si="19">P149*1.06</f>
        <v>12.884366250000003</v>
      </c>
      <c r="S149" s="45" t="s">
        <v>78</v>
      </c>
      <c r="T149" s="20"/>
    </row>
    <row r="150" spans="1:20" ht="18.75" x14ac:dyDescent="0.25">
      <c r="A150" s="54"/>
      <c r="B150" s="55"/>
      <c r="C150" s="45" t="s">
        <v>88</v>
      </c>
      <c r="D150" s="6">
        <v>0</v>
      </c>
      <c r="E150" s="6">
        <v>0</v>
      </c>
      <c r="F150" s="6">
        <v>0</v>
      </c>
      <c r="G150" s="6">
        <f t="shared" si="14"/>
        <v>0</v>
      </c>
      <c r="H150" s="6">
        <v>0</v>
      </c>
      <c r="I150" s="6">
        <v>0</v>
      </c>
      <c r="J150" s="6">
        <f t="shared" si="15"/>
        <v>0</v>
      </c>
      <c r="K150" s="45" t="s">
        <v>78</v>
      </c>
      <c r="L150" s="6">
        <f t="shared" si="16"/>
        <v>0</v>
      </c>
      <c r="M150" s="45" t="s">
        <v>78</v>
      </c>
      <c r="N150" s="6">
        <f t="shared" si="17"/>
        <v>0</v>
      </c>
      <c r="O150" s="45" t="s">
        <v>78</v>
      </c>
      <c r="P150" s="6">
        <f t="shared" si="18"/>
        <v>0</v>
      </c>
      <c r="Q150" s="45" t="s">
        <v>78</v>
      </c>
      <c r="R150" s="6">
        <f t="shared" si="19"/>
        <v>0</v>
      </c>
      <c r="S150" s="45" t="s">
        <v>78</v>
      </c>
    </row>
    <row r="151" spans="1:20" ht="15.75" x14ac:dyDescent="0.25">
      <c r="A151" s="54" t="s">
        <v>81</v>
      </c>
      <c r="B151" s="55" t="s">
        <v>23</v>
      </c>
      <c r="C151" s="45" t="s">
        <v>0</v>
      </c>
      <c r="D151" s="6">
        <v>0</v>
      </c>
      <c r="E151" s="6">
        <v>0</v>
      </c>
      <c r="F151" s="6">
        <v>0</v>
      </c>
      <c r="G151" s="6">
        <f t="shared" si="14"/>
        <v>0</v>
      </c>
      <c r="H151" s="6">
        <v>0</v>
      </c>
      <c r="I151" s="6">
        <v>0</v>
      </c>
      <c r="J151" s="6">
        <f t="shared" si="15"/>
        <v>0</v>
      </c>
      <c r="K151" s="45" t="s">
        <v>78</v>
      </c>
      <c r="L151" s="6">
        <f t="shared" si="16"/>
        <v>0</v>
      </c>
      <c r="M151" s="45" t="s">
        <v>78</v>
      </c>
      <c r="N151" s="6">
        <f t="shared" si="17"/>
        <v>0</v>
      </c>
      <c r="O151" s="45" t="s">
        <v>78</v>
      </c>
      <c r="P151" s="6">
        <f t="shared" si="18"/>
        <v>0</v>
      </c>
      <c r="Q151" s="45" t="s">
        <v>78</v>
      </c>
      <c r="R151" s="6">
        <f t="shared" si="19"/>
        <v>0</v>
      </c>
      <c r="S151" s="45" t="s">
        <v>78</v>
      </c>
    </row>
    <row r="152" spans="1:20" ht="15.75" x14ac:dyDescent="0.25">
      <c r="A152" s="54"/>
      <c r="B152" s="55"/>
      <c r="C152" s="45" t="s">
        <v>3</v>
      </c>
      <c r="D152" s="6">
        <v>0</v>
      </c>
      <c r="E152" s="6">
        <v>0</v>
      </c>
      <c r="F152" s="6">
        <v>0</v>
      </c>
      <c r="G152" s="6">
        <f t="shared" si="14"/>
        <v>0</v>
      </c>
      <c r="H152" s="6">
        <v>0</v>
      </c>
      <c r="I152" s="6">
        <v>0</v>
      </c>
      <c r="J152" s="6">
        <f t="shared" si="15"/>
        <v>0</v>
      </c>
      <c r="K152" s="45" t="s">
        <v>78</v>
      </c>
      <c r="L152" s="6">
        <f t="shared" si="16"/>
        <v>0</v>
      </c>
      <c r="M152" s="45" t="s">
        <v>78</v>
      </c>
      <c r="N152" s="6">
        <f t="shared" si="17"/>
        <v>0</v>
      </c>
      <c r="O152" s="45" t="s">
        <v>78</v>
      </c>
      <c r="P152" s="6">
        <f t="shared" si="18"/>
        <v>0</v>
      </c>
      <c r="Q152" s="45" t="s">
        <v>78</v>
      </c>
      <c r="R152" s="6">
        <f t="shared" si="19"/>
        <v>0</v>
      </c>
      <c r="S152" s="45" t="s">
        <v>78</v>
      </c>
    </row>
    <row r="153" spans="1:20" ht="15.75" x14ac:dyDescent="0.25">
      <c r="A153" s="54"/>
      <c r="B153" s="55"/>
      <c r="C153" s="45" t="s">
        <v>4</v>
      </c>
      <c r="D153" s="6">
        <v>2.367</v>
      </c>
      <c r="E153" s="6">
        <v>0.25700000000000001</v>
      </c>
      <c r="F153" s="6">
        <v>0</v>
      </c>
      <c r="G153" s="6">
        <f t="shared" si="14"/>
        <v>0.8746666666666667</v>
      </c>
      <c r="H153" s="6">
        <v>2.5</v>
      </c>
      <c r="I153" s="6">
        <v>13.253</v>
      </c>
      <c r="J153" s="6">
        <f t="shared" si="15"/>
        <v>2.625</v>
      </c>
      <c r="K153" s="45" t="s">
        <v>78</v>
      </c>
      <c r="L153" s="6">
        <f t="shared" si="16"/>
        <v>2.7562500000000001</v>
      </c>
      <c r="M153" s="45" t="s">
        <v>78</v>
      </c>
      <c r="N153" s="6">
        <f t="shared" si="17"/>
        <v>2.8940625000000004</v>
      </c>
      <c r="O153" s="45" t="s">
        <v>78</v>
      </c>
      <c r="P153" s="6">
        <f t="shared" si="18"/>
        <v>3.0387656250000004</v>
      </c>
      <c r="Q153" s="45" t="s">
        <v>78</v>
      </c>
      <c r="R153" s="6">
        <f t="shared" si="19"/>
        <v>3.2210915625000007</v>
      </c>
      <c r="S153" s="45" t="s">
        <v>78</v>
      </c>
    </row>
    <row r="154" spans="1:20" ht="18.75" x14ac:dyDescent="0.25">
      <c r="A154" s="54"/>
      <c r="B154" s="55"/>
      <c r="C154" s="45" t="s">
        <v>88</v>
      </c>
      <c r="D154" s="6">
        <v>0</v>
      </c>
      <c r="E154" s="6">
        <v>0</v>
      </c>
      <c r="F154" s="6">
        <v>0</v>
      </c>
      <c r="G154" s="6">
        <f t="shared" si="14"/>
        <v>0</v>
      </c>
      <c r="H154" s="6">
        <v>0</v>
      </c>
      <c r="I154" s="6">
        <v>0</v>
      </c>
      <c r="J154" s="6">
        <f t="shared" si="15"/>
        <v>0</v>
      </c>
      <c r="K154" s="45" t="s">
        <v>78</v>
      </c>
      <c r="L154" s="6">
        <f t="shared" si="16"/>
        <v>0</v>
      </c>
      <c r="M154" s="45" t="s">
        <v>78</v>
      </c>
      <c r="N154" s="6">
        <f t="shared" si="17"/>
        <v>0</v>
      </c>
      <c r="O154" s="45" t="s">
        <v>78</v>
      </c>
      <c r="P154" s="6">
        <f t="shared" si="18"/>
        <v>0</v>
      </c>
      <c r="Q154" s="45" t="s">
        <v>78</v>
      </c>
      <c r="R154" s="6">
        <f t="shared" si="19"/>
        <v>0</v>
      </c>
      <c r="S154" s="45" t="s">
        <v>78</v>
      </c>
    </row>
    <row r="156" spans="1:20" ht="48" x14ac:dyDescent="0.25">
      <c r="B156" s="13" t="s">
        <v>91</v>
      </c>
      <c r="D156" s="7"/>
      <c r="E156" s="7"/>
      <c r="F156" s="8"/>
    </row>
    <row r="157" spans="1:20" ht="33" x14ac:dyDescent="0.25">
      <c r="B157" s="13" t="s">
        <v>30</v>
      </c>
    </row>
    <row r="158" spans="1:20" ht="33" x14ac:dyDescent="0.25">
      <c r="B158" s="13" t="s">
        <v>92</v>
      </c>
    </row>
    <row r="159" spans="1:20" ht="63" x14ac:dyDescent="0.25">
      <c r="B159" s="13" t="s">
        <v>90</v>
      </c>
    </row>
    <row r="160" spans="1:20" ht="63" x14ac:dyDescent="0.25">
      <c r="B160" s="13" t="s">
        <v>89</v>
      </c>
    </row>
  </sheetData>
  <mergeCells count="112">
    <mergeCell ref="A143:A146"/>
    <mergeCell ref="B143:B146"/>
    <mergeCell ref="A147:A150"/>
    <mergeCell ref="B147:B150"/>
    <mergeCell ref="A151:A154"/>
    <mergeCell ref="B151:B154"/>
    <mergeCell ref="A131:A134"/>
    <mergeCell ref="B131:B134"/>
    <mergeCell ref="A135:A138"/>
    <mergeCell ref="B135:B138"/>
    <mergeCell ref="A139:A142"/>
    <mergeCell ref="B139:B142"/>
    <mergeCell ref="A116:A117"/>
    <mergeCell ref="B116:B117"/>
    <mergeCell ref="A123:A126"/>
    <mergeCell ref="B123:B126"/>
    <mergeCell ref="A127:A130"/>
    <mergeCell ref="B127:B130"/>
    <mergeCell ref="A110:A111"/>
    <mergeCell ref="B110:B111"/>
    <mergeCell ref="A112:A113"/>
    <mergeCell ref="B112:B113"/>
    <mergeCell ref="A114:A115"/>
    <mergeCell ref="B114:B115"/>
    <mergeCell ref="A104:A105"/>
    <mergeCell ref="B104:B105"/>
    <mergeCell ref="A106:A107"/>
    <mergeCell ref="B106:B107"/>
    <mergeCell ref="A108:A109"/>
    <mergeCell ref="B108:B109"/>
    <mergeCell ref="A98:A99"/>
    <mergeCell ref="B98:B99"/>
    <mergeCell ref="A100:A101"/>
    <mergeCell ref="B100:B101"/>
    <mergeCell ref="A102:A103"/>
    <mergeCell ref="B102:B103"/>
    <mergeCell ref="A92:A93"/>
    <mergeCell ref="B92:B93"/>
    <mergeCell ref="A94:A95"/>
    <mergeCell ref="B94:B95"/>
    <mergeCell ref="A96:A97"/>
    <mergeCell ref="B96:B97"/>
    <mergeCell ref="A83:A86"/>
    <mergeCell ref="B83:B86"/>
    <mergeCell ref="A88:A89"/>
    <mergeCell ref="B88:B89"/>
    <mergeCell ref="A90:A91"/>
    <mergeCell ref="B90:B91"/>
    <mergeCell ref="A71:A74"/>
    <mergeCell ref="B71:B74"/>
    <mergeCell ref="A75:A78"/>
    <mergeCell ref="B75:B78"/>
    <mergeCell ref="A79:A82"/>
    <mergeCell ref="B79:B82"/>
    <mergeCell ref="A59:A62"/>
    <mergeCell ref="B59:B62"/>
    <mergeCell ref="A63:A66"/>
    <mergeCell ref="B63:B66"/>
    <mergeCell ref="A67:A70"/>
    <mergeCell ref="B67:B70"/>
    <mergeCell ref="A46:A47"/>
    <mergeCell ref="B46:B47"/>
    <mergeCell ref="A48:A49"/>
    <mergeCell ref="B48:B49"/>
    <mergeCell ref="A55:A58"/>
    <mergeCell ref="B55:B58"/>
    <mergeCell ref="A40:A41"/>
    <mergeCell ref="B40:B41"/>
    <mergeCell ref="A42:A43"/>
    <mergeCell ref="B42:B43"/>
    <mergeCell ref="A44:A45"/>
    <mergeCell ref="B44:B45"/>
    <mergeCell ref="A34:A35"/>
    <mergeCell ref="B34:B35"/>
    <mergeCell ref="A36:A37"/>
    <mergeCell ref="B36:B37"/>
    <mergeCell ref="A38:A39"/>
    <mergeCell ref="B38:B39"/>
    <mergeCell ref="A28:A29"/>
    <mergeCell ref="B28:B29"/>
    <mergeCell ref="A30:A31"/>
    <mergeCell ref="B30:B31"/>
    <mergeCell ref="A32:A33"/>
    <mergeCell ref="B32:B33"/>
    <mergeCell ref="A22:A23"/>
    <mergeCell ref="B22:B23"/>
    <mergeCell ref="A24:A25"/>
    <mergeCell ref="B24:B25"/>
    <mergeCell ref="A26:A27"/>
    <mergeCell ref="B26:B27"/>
    <mergeCell ref="L15:M15"/>
    <mergeCell ref="N15:O15"/>
    <mergeCell ref="P15:Q15"/>
    <mergeCell ref="A4:Q4"/>
    <mergeCell ref="A5:Q5"/>
    <mergeCell ref="A7:Q7"/>
    <mergeCell ref="A8:Q8"/>
    <mergeCell ref="A9:N9"/>
    <mergeCell ref="A10:Q10"/>
    <mergeCell ref="R15:S15"/>
    <mergeCell ref="A20:A21"/>
    <mergeCell ref="B20:B21"/>
    <mergeCell ref="A12:Q12"/>
    <mergeCell ref="A13:Q13"/>
    <mergeCell ref="A14:S14"/>
    <mergeCell ref="A15:A16"/>
    <mergeCell ref="B15:B16"/>
    <mergeCell ref="C15:C16"/>
    <mergeCell ref="D15:F15"/>
    <mergeCell ref="G15:G16"/>
    <mergeCell ref="H15:I15"/>
    <mergeCell ref="J15:K15"/>
  </mergeCells>
  <conditionalFormatting sqref="D88:D97">
    <cfRule type="cellIs" dxfId="90" priority="91" operator="lessThan">
      <formula>0</formula>
    </cfRule>
  </conditionalFormatting>
  <conditionalFormatting sqref="D20:D29">
    <cfRule type="cellIs" dxfId="89" priority="90" operator="lessThan">
      <formula>0</formula>
    </cfRule>
  </conditionalFormatting>
  <conditionalFormatting sqref="E20:E29 E88:E97">
    <cfRule type="cellIs" dxfId="88" priority="89" operator="lessThan">
      <formula>0</formula>
    </cfRule>
  </conditionalFormatting>
  <conditionalFormatting sqref="F88:F97 F20:F29">
    <cfRule type="cellIs" dxfId="87" priority="88" operator="lessThan">
      <formula>0</formula>
    </cfRule>
  </conditionalFormatting>
  <conditionalFormatting sqref="H90 H92 H94 H96 H98 H100 H102 H104 H106 H108 H110 H112 H114 H116">
    <cfRule type="cellIs" dxfId="86" priority="87" operator="lessThan">
      <formula>0</formula>
    </cfRule>
  </conditionalFormatting>
  <conditionalFormatting sqref="I88:I97">
    <cfRule type="cellIs" dxfId="85" priority="86" operator="lessThan">
      <formula>0</formula>
    </cfRule>
  </conditionalFormatting>
  <conditionalFormatting sqref="I20:I29">
    <cfRule type="cellIs" dxfId="84" priority="85" operator="lessThan">
      <formula>0</formula>
    </cfRule>
  </conditionalFormatting>
  <conditionalFormatting sqref="H21">
    <cfRule type="cellIs" dxfId="83" priority="84" operator="lessThan">
      <formula>0</formula>
    </cfRule>
  </conditionalFormatting>
  <conditionalFormatting sqref="H22">
    <cfRule type="cellIs" dxfId="82" priority="83" operator="lessThan">
      <formula>0</formula>
    </cfRule>
  </conditionalFormatting>
  <conditionalFormatting sqref="H23:H29">
    <cfRule type="cellIs" dxfId="81" priority="82" operator="lessThan">
      <formula>0</formula>
    </cfRule>
  </conditionalFormatting>
  <conditionalFormatting sqref="H88">
    <cfRule type="cellIs" dxfId="80" priority="81" operator="lessThan">
      <formula>0</formula>
    </cfRule>
  </conditionalFormatting>
  <conditionalFormatting sqref="H89">
    <cfRule type="cellIs" dxfId="79" priority="80" operator="lessThan">
      <formula>0</formula>
    </cfRule>
  </conditionalFormatting>
  <conditionalFormatting sqref="H91">
    <cfRule type="cellIs" dxfId="78" priority="79" operator="lessThan">
      <formula>0</formula>
    </cfRule>
  </conditionalFormatting>
  <conditionalFormatting sqref="H93">
    <cfRule type="cellIs" dxfId="77" priority="78" operator="lessThan">
      <formula>0</formula>
    </cfRule>
  </conditionalFormatting>
  <conditionalFormatting sqref="H95">
    <cfRule type="cellIs" dxfId="76" priority="77" operator="lessThan">
      <formula>0</formula>
    </cfRule>
  </conditionalFormatting>
  <conditionalFormatting sqref="H97">
    <cfRule type="cellIs" dxfId="75" priority="76" operator="lessThan">
      <formula>0</formula>
    </cfRule>
  </conditionalFormatting>
  <conditionalFormatting sqref="J20">
    <cfRule type="cellIs" dxfId="74" priority="75" operator="lessThan">
      <formula>0</formula>
    </cfRule>
  </conditionalFormatting>
  <conditionalFormatting sqref="J21">
    <cfRule type="cellIs" dxfId="73" priority="74" operator="lessThan">
      <formula>0</formula>
    </cfRule>
  </conditionalFormatting>
  <conditionalFormatting sqref="J22">
    <cfRule type="cellIs" dxfId="72" priority="73" operator="lessThan">
      <formula>0</formula>
    </cfRule>
  </conditionalFormatting>
  <conditionalFormatting sqref="J23">
    <cfRule type="cellIs" dxfId="71" priority="72" operator="lessThan">
      <formula>0</formula>
    </cfRule>
  </conditionalFormatting>
  <conditionalFormatting sqref="J24">
    <cfRule type="cellIs" dxfId="70" priority="71" operator="lessThan">
      <formula>0</formula>
    </cfRule>
  </conditionalFormatting>
  <conditionalFormatting sqref="J25">
    <cfRule type="cellIs" dxfId="69" priority="70" operator="lessThan">
      <formula>0</formula>
    </cfRule>
  </conditionalFormatting>
  <conditionalFormatting sqref="J26">
    <cfRule type="cellIs" dxfId="68" priority="69" operator="lessThan">
      <formula>0</formula>
    </cfRule>
  </conditionalFormatting>
  <conditionalFormatting sqref="J27">
    <cfRule type="cellIs" dxfId="67" priority="68" operator="lessThan">
      <formula>0</formula>
    </cfRule>
  </conditionalFormatting>
  <conditionalFormatting sqref="J29">
    <cfRule type="cellIs" dxfId="66" priority="67" operator="lessThan">
      <formula>0</formula>
    </cfRule>
  </conditionalFormatting>
  <conditionalFormatting sqref="J88">
    <cfRule type="cellIs" dxfId="65" priority="66" operator="lessThan">
      <formula>0</formula>
    </cfRule>
  </conditionalFormatting>
  <conditionalFormatting sqref="J90">
    <cfRule type="cellIs" dxfId="64" priority="65" operator="lessThan">
      <formula>0</formula>
    </cfRule>
  </conditionalFormatting>
  <conditionalFormatting sqref="J91">
    <cfRule type="cellIs" dxfId="63" priority="64" operator="lessThan">
      <formula>0</formula>
    </cfRule>
  </conditionalFormatting>
  <conditionalFormatting sqref="J92">
    <cfRule type="cellIs" dxfId="62" priority="63" operator="lessThan">
      <formula>0</formula>
    </cfRule>
  </conditionalFormatting>
  <conditionalFormatting sqref="J94">
    <cfRule type="cellIs" dxfId="61" priority="62" operator="lessThan">
      <formula>0</formula>
    </cfRule>
  </conditionalFormatting>
  <conditionalFormatting sqref="J96">
    <cfRule type="cellIs" dxfId="60" priority="61" operator="lessThan">
      <formula>0</formula>
    </cfRule>
  </conditionalFormatting>
  <conditionalFormatting sqref="L20">
    <cfRule type="cellIs" dxfId="59" priority="60" operator="lessThan">
      <formula>0</formula>
    </cfRule>
  </conditionalFormatting>
  <conditionalFormatting sqref="L21">
    <cfRule type="cellIs" dxfId="58" priority="59" operator="lessThan">
      <formula>0</formula>
    </cfRule>
  </conditionalFormatting>
  <conditionalFormatting sqref="L22">
    <cfRule type="cellIs" dxfId="57" priority="58" operator="lessThan">
      <formula>0</formula>
    </cfRule>
  </conditionalFormatting>
  <conditionalFormatting sqref="L23">
    <cfRule type="cellIs" dxfId="56" priority="57" operator="lessThan">
      <formula>0</formula>
    </cfRule>
  </conditionalFormatting>
  <conditionalFormatting sqref="L24">
    <cfRule type="cellIs" dxfId="55" priority="56" operator="lessThan">
      <formula>0</formula>
    </cfRule>
  </conditionalFormatting>
  <conditionalFormatting sqref="L25">
    <cfRule type="cellIs" dxfId="54" priority="55" operator="lessThan">
      <formula>0</formula>
    </cfRule>
  </conditionalFormatting>
  <conditionalFormatting sqref="L26">
    <cfRule type="cellIs" dxfId="53" priority="54" operator="lessThan">
      <formula>0</formula>
    </cfRule>
  </conditionalFormatting>
  <conditionalFormatting sqref="L27">
    <cfRule type="cellIs" dxfId="52" priority="53" operator="lessThan">
      <formula>0</formula>
    </cfRule>
  </conditionalFormatting>
  <conditionalFormatting sqref="L29">
    <cfRule type="cellIs" dxfId="51" priority="52" operator="lessThan">
      <formula>0</formula>
    </cfRule>
  </conditionalFormatting>
  <conditionalFormatting sqref="L88">
    <cfRule type="cellIs" dxfId="50" priority="51" operator="lessThan">
      <formula>0</formula>
    </cfRule>
  </conditionalFormatting>
  <conditionalFormatting sqref="L90">
    <cfRule type="cellIs" dxfId="49" priority="50" operator="lessThan">
      <formula>0</formula>
    </cfRule>
  </conditionalFormatting>
  <conditionalFormatting sqref="L91">
    <cfRule type="cellIs" dxfId="48" priority="49" operator="lessThan">
      <formula>0</formula>
    </cfRule>
  </conditionalFormatting>
  <conditionalFormatting sqref="L92">
    <cfRule type="cellIs" dxfId="47" priority="48" operator="lessThan">
      <formula>0</formula>
    </cfRule>
  </conditionalFormatting>
  <conditionalFormatting sqref="L94">
    <cfRule type="cellIs" dxfId="46" priority="47" operator="lessThan">
      <formula>0</formula>
    </cfRule>
  </conditionalFormatting>
  <conditionalFormatting sqref="L96">
    <cfRule type="cellIs" dxfId="45" priority="46" operator="lessThan">
      <formula>0</formula>
    </cfRule>
  </conditionalFormatting>
  <conditionalFormatting sqref="N20">
    <cfRule type="cellIs" dxfId="44" priority="45" operator="lessThan">
      <formula>0</formula>
    </cfRule>
  </conditionalFormatting>
  <conditionalFormatting sqref="N21">
    <cfRule type="cellIs" dxfId="43" priority="44" operator="lessThan">
      <formula>0</formula>
    </cfRule>
  </conditionalFormatting>
  <conditionalFormatting sqref="N22">
    <cfRule type="cellIs" dxfId="42" priority="43" operator="lessThan">
      <formula>0</formula>
    </cfRule>
  </conditionalFormatting>
  <conditionalFormatting sqref="N23">
    <cfRule type="cellIs" dxfId="41" priority="42" operator="lessThan">
      <formula>0</formula>
    </cfRule>
  </conditionalFormatting>
  <conditionalFormatting sqref="N24">
    <cfRule type="cellIs" dxfId="40" priority="41" operator="lessThan">
      <formula>0</formula>
    </cfRule>
  </conditionalFormatting>
  <conditionalFormatting sqref="N25">
    <cfRule type="cellIs" dxfId="39" priority="40" operator="lessThan">
      <formula>0</formula>
    </cfRule>
  </conditionalFormatting>
  <conditionalFormatting sqref="N26">
    <cfRule type="cellIs" dxfId="38" priority="39" operator="lessThan">
      <formula>0</formula>
    </cfRule>
  </conditionalFormatting>
  <conditionalFormatting sqref="N27">
    <cfRule type="cellIs" dxfId="37" priority="38" operator="lessThan">
      <formula>0</formula>
    </cfRule>
  </conditionalFormatting>
  <conditionalFormatting sqref="N29">
    <cfRule type="cellIs" dxfId="36" priority="37" operator="lessThan">
      <formula>0</formula>
    </cfRule>
  </conditionalFormatting>
  <conditionalFormatting sqref="N88">
    <cfRule type="cellIs" dxfId="35" priority="36" operator="lessThan">
      <formula>0</formula>
    </cfRule>
  </conditionalFormatting>
  <conditionalFormatting sqref="N90">
    <cfRule type="cellIs" dxfId="34" priority="35" operator="lessThan">
      <formula>0</formula>
    </cfRule>
  </conditionalFormatting>
  <conditionalFormatting sqref="N91">
    <cfRule type="cellIs" dxfId="33" priority="34" operator="lessThan">
      <formula>0</formula>
    </cfRule>
  </conditionalFormatting>
  <conditionalFormatting sqref="N92">
    <cfRule type="cellIs" dxfId="32" priority="33" operator="lessThan">
      <formula>0</formula>
    </cfRule>
  </conditionalFormatting>
  <conditionalFormatting sqref="N94">
    <cfRule type="cellIs" dxfId="31" priority="32" operator="lessThan">
      <formula>0</formula>
    </cfRule>
  </conditionalFormatting>
  <conditionalFormatting sqref="N96">
    <cfRule type="cellIs" dxfId="30" priority="31" operator="lessThan">
      <formula>0</formula>
    </cfRule>
  </conditionalFormatting>
  <conditionalFormatting sqref="P20">
    <cfRule type="cellIs" dxfId="29" priority="30" operator="lessThan">
      <formula>0</formula>
    </cfRule>
  </conditionalFormatting>
  <conditionalFormatting sqref="P21">
    <cfRule type="cellIs" dxfId="28" priority="29" operator="lessThan">
      <formula>0</formula>
    </cfRule>
  </conditionalFormatting>
  <conditionalFormatting sqref="P22">
    <cfRule type="cellIs" dxfId="27" priority="28" operator="lessThan">
      <formula>0</formula>
    </cfRule>
  </conditionalFormatting>
  <conditionalFormatting sqref="P23">
    <cfRule type="cellIs" dxfId="26" priority="27" operator="lessThan">
      <formula>0</formula>
    </cfRule>
  </conditionalFormatting>
  <conditionalFormatting sqref="P24">
    <cfRule type="cellIs" dxfId="25" priority="26" operator="lessThan">
      <formula>0</formula>
    </cfRule>
  </conditionalFormatting>
  <conditionalFormatting sqref="P25">
    <cfRule type="cellIs" dxfId="24" priority="25" operator="lessThan">
      <formula>0</formula>
    </cfRule>
  </conditionalFormatting>
  <conditionalFormatting sqref="P26">
    <cfRule type="cellIs" dxfId="23" priority="24" operator="lessThan">
      <formula>0</formula>
    </cfRule>
  </conditionalFormatting>
  <conditionalFormatting sqref="P27">
    <cfRule type="cellIs" dxfId="22" priority="23" operator="lessThan">
      <formula>0</formula>
    </cfRule>
  </conditionalFormatting>
  <conditionalFormatting sqref="P29">
    <cfRule type="cellIs" dxfId="21" priority="22" operator="lessThan">
      <formula>0</formula>
    </cfRule>
  </conditionalFormatting>
  <conditionalFormatting sqref="P88">
    <cfRule type="cellIs" dxfId="20" priority="21" operator="lessThan">
      <formula>0</formula>
    </cfRule>
  </conditionalFormatting>
  <conditionalFormatting sqref="P90">
    <cfRule type="cellIs" dxfId="19" priority="20" operator="lessThan">
      <formula>0</formula>
    </cfRule>
  </conditionalFormatting>
  <conditionalFormatting sqref="P91">
    <cfRule type="cellIs" dxfId="18" priority="19" operator="lessThan">
      <formula>0</formula>
    </cfRule>
  </conditionalFormatting>
  <conditionalFormatting sqref="P92">
    <cfRule type="cellIs" dxfId="17" priority="18" operator="lessThan">
      <formula>0</formula>
    </cfRule>
  </conditionalFormatting>
  <conditionalFormatting sqref="P94">
    <cfRule type="cellIs" dxfId="16" priority="17" operator="lessThan">
      <formula>0</formula>
    </cfRule>
  </conditionalFormatting>
  <conditionalFormatting sqref="P96">
    <cfRule type="cellIs" dxfId="15" priority="16" operator="lessThan">
      <formula>0</formula>
    </cfRule>
  </conditionalFormatting>
  <conditionalFormatting sqref="R20">
    <cfRule type="cellIs" dxfId="14" priority="15" operator="lessThan">
      <formula>0</formula>
    </cfRule>
  </conditionalFormatting>
  <conditionalFormatting sqref="R21">
    <cfRule type="cellIs" dxfId="13" priority="14" operator="lessThan">
      <formula>0</formula>
    </cfRule>
  </conditionalFormatting>
  <conditionalFormatting sqref="R22">
    <cfRule type="cellIs" dxfId="12" priority="13" operator="lessThan">
      <formula>0</formula>
    </cfRule>
  </conditionalFormatting>
  <conditionalFormatting sqref="R23">
    <cfRule type="cellIs" dxfId="11" priority="12" operator="lessThan">
      <formula>0</formula>
    </cfRule>
  </conditionalFormatting>
  <conditionalFormatting sqref="R24">
    <cfRule type="cellIs" dxfId="10" priority="11" operator="lessThan">
      <formula>0</formula>
    </cfRule>
  </conditionalFormatting>
  <conditionalFormatting sqref="R25">
    <cfRule type="cellIs" dxfId="9" priority="10" operator="lessThan">
      <formula>0</formula>
    </cfRule>
  </conditionalFormatting>
  <conditionalFormatting sqref="R26">
    <cfRule type="cellIs" dxfId="8" priority="9" operator="lessThan">
      <formula>0</formula>
    </cfRule>
  </conditionalFormatting>
  <conditionalFormatting sqref="R27">
    <cfRule type="cellIs" dxfId="7" priority="8" operator="lessThan">
      <formula>0</formula>
    </cfRule>
  </conditionalFormatting>
  <conditionalFormatting sqref="R29">
    <cfRule type="cellIs" dxfId="6" priority="7" operator="lessThan">
      <formula>0</formula>
    </cfRule>
  </conditionalFormatting>
  <conditionalFormatting sqref="R88">
    <cfRule type="cellIs" dxfId="5" priority="6" operator="lessThan">
      <formula>0</formula>
    </cfRule>
  </conditionalFormatting>
  <conditionalFormatting sqref="R90">
    <cfRule type="cellIs" dxfId="4" priority="5" operator="lessThan">
      <formula>0</formula>
    </cfRule>
  </conditionalFormatting>
  <conditionalFormatting sqref="R91">
    <cfRule type="cellIs" dxfId="3" priority="4" operator="lessThan">
      <formula>0</formula>
    </cfRule>
  </conditionalFormatting>
  <conditionalFormatting sqref="R92">
    <cfRule type="cellIs" dxfId="2" priority="3" operator="lessThan">
      <formula>0</formula>
    </cfRule>
  </conditionalFormatting>
  <conditionalFormatting sqref="R94">
    <cfRule type="cellIs" dxfId="1" priority="2" operator="lessThan">
      <formula>0</formula>
    </cfRule>
  </conditionalFormatting>
  <conditionalFormatting sqref="R96">
    <cfRule type="cellIs" dxfId="0" priority="1" operator="lessThan">
      <formula>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8" scale="52" firstPageNumber="3" fitToWidth="2" orientation="landscape" useFirstPageNumber="1" r:id="rId1"/>
  <headerFooter>
    <oddHeader>&amp;C&amp;P</oddHeader>
  </headerFooter>
  <rowBreaks count="2" manualBreakCount="2">
    <brk id="39" max="58" man="1"/>
    <brk id="86" max="58" man="1"/>
  </rowBreaks>
  <colBreaks count="1" manualBreakCount="1">
    <brk id="11" max="15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11.2 (2)</vt:lpstr>
      <vt:lpstr>'11.2 (2)'!Заголовки_для_печати</vt:lpstr>
      <vt:lpstr>'11.2 (2)'!Область_печати</vt:lpstr>
    </vt:vector>
  </TitlesOfParts>
  <Company>Datanium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Макаев Алексей Сергеевич</dc:creator>
  <cp:lastModifiedBy>Корчагин С.В.</cp:lastModifiedBy>
  <cp:lastPrinted>2016-05-12T07:53:58Z</cp:lastPrinted>
  <dcterms:created xsi:type="dcterms:W3CDTF">2009-07-27T10:10:26Z</dcterms:created>
  <dcterms:modified xsi:type="dcterms:W3CDTF">2020-04-08T17:54:43Z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11.2_проверка.xlsb</vt:lpwstr>
  </property>
</Properties>
</file>